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029"/>
  <workbookPr hidePivotFieldList="1" defaultThemeVersion="166925"/>
  <mc:AlternateContent xmlns:mc="http://schemas.openxmlformats.org/markup-compatibility/2006">
    <mc:Choice Requires="x15">
      <x15ac:absPath xmlns:x15ac="http://schemas.microsoft.com/office/spreadsheetml/2010/11/ac" url="C:\Users\User\Desktop\Bank Analytics\Excel\"/>
    </mc:Choice>
  </mc:AlternateContent>
  <xr:revisionPtr revIDLastSave="0" documentId="13_ncr:1_{5F646CD3-3113-4F96-994A-01CBA2A50E03}" xr6:coauthVersionLast="45" xr6:coauthVersionMax="45" xr10:uidLastSave="{00000000-0000-0000-0000-000000000000}"/>
  <bookViews>
    <workbookView xWindow="-108" yWindow="-108" windowWidth="23256" windowHeight="12576" xr2:uid="{F70BEF1B-CC32-47C5-A211-84BC3AED27C0}"/>
  </bookViews>
  <sheets>
    <sheet name="Dashboard " sheetId="15" r:id="rId1"/>
    <sheet name="KPIS" sheetId="9" r:id="rId2"/>
    <sheet name="Year Wise Loan Amt Details" sheetId="1" r:id="rId3"/>
    <sheet name="Grade and sub grade wise revol_" sheetId="2" r:id="rId4"/>
    <sheet name="Total Payment for Verified Stat" sheetId="3" r:id="rId5"/>
    <sheet name="State wise and month wise loan " sheetId="4" r:id="rId6"/>
    <sheet name="Home ownership Vs last payment " sheetId="5" r:id="rId7"/>
    <sheet name="Total Funded amount By Year." sheetId="7" r:id="rId8"/>
    <sheet name="Total Funded amount By grade" sheetId="11" r:id="rId9"/>
    <sheet name="Loan Status Wise Total Payment" sheetId="12" r:id="rId10"/>
    <sheet name="Total Loant Amount By Homeowner" sheetId="13" r:id="rId11"/>
  </sheets>
  <definedNames>
    <definedName name="Slicer_issue_d__Month">#N/A</definedName>
    <definedName name="Slicer_issue_d__Year">#N/A</definedName>
    <definedName name="Slicer_Quarter">#N/A</definedName>
  </definedNames>
  <calcPr calcId="19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9" r:id="rId21"/>
    <pivotCache cacheId="10" r:id="rId22"/>
    <pivotCache cacheId="11" r:id="rId23"/>
    <pivotCache cacheId="12" r:id="rId24"/>
    <pivotCache cacheId="106" r:id="rId25"/>
  </pivotCaches>
  <extLst>
    <ext xmlns:x14="http://schemas.microsoft.com/office/spreadsheetml/2009/9/main" uri="{876F7934-8845-4945-9796-88D515C7AA90}">
      <x14:pivotCaches>
        <pivotCache cacheId="14" r:id="rId26"/>
        <pivotCache cacheId="15" r:id="rId27"/>
      </x14:pivotCaches>
    </ext>
    <ext xmlns:x14="http://schemas.microsoft.com/office/spreadsheetml/2009/9/main" uri="{BBE1A952-AA13-448e-AADC-164F8A28A991}">
      <x14:slicerCaches>
        <x14:slicerCache r:id="rId28"/>
        <x14:slicerCache r:id="rId29"/>
        <x14:slicerCache r:id="rId3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e_b81d7447-83f0-4251-8c30-4198fd4a1129" name="Finance" connection="Query - Finance"/>
        </x15:modelTables>
        <x15:extLst>
          <ext xmlns:x16="http://schemas.microsoft.com/office/spreadsheetml/2014/11/main" uri="{9835A34E-60A6-4A7C-AAB8-D5F71C897F49}">
            <x16:modelTimeGroupings>
              <x16:modelTimeGrouping tableName="Finance" columnName="issue_d" columnId="issue_d">
                <x16:calculatedTimeColumn columnName="issue_d (Year)" columnId="issue_d (Year)" contentType="yea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Finance"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s>
          </ext>
        </x15:extLst>
      </x15:dataModel>
    </ext>
  </extLst>
</workbook>
</file>

<file path=xl/calcChain.xml><?xml version="1.0" encoding="utf-8"?>
<calcChain xmlns="http://schemas.openxmlformats.org/spreadsheetml/2006/main">
  <c r="E3" i="3" l="1"/>
  <c r="B8" i="9"/>
  <c r="B5" i="9"/>
  <c r="B11" i="9"/>
  <c r="B2" i="9"/>
  <c r="B14" i="9"/>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EC5CBF4-9D17-49FE-8C23-940915B3CA79}" name="Query - Finance" description="Connection to the 'Finance' query in the workbook." type="100" refreshedVersion="6" minRefreshableVersion="5">
    <extLst>
      <ext xmlns:x15="http://schemas.microsoft.com/office/spreadsheetml/2010/11/main" uri="{DE250136-89BD-433C-8126-D09CA5730AF9}">
        <x15:connection id="37f7491c-1668-418e-aaf4-9bade8d40aea"/>
      </ext>
    </extLst>
  </connection>
  <connection id="2" xr16:uid="{55ED2D6D-1022-4BC8-A4B0-EC46DE1DF5AF}" keepAlive="1" name="Query - Finance_1" description="Connection to the 'Finance_1' query in the workbook." type="5" refreshedVersion="0" background="1">
    <dbPr connection="Provider=Microsoft.Mashup.OleDb.1;Data Source=$Workbook$;Location=Finance_1;Extended Properties=&quot;&quot;" command="SELECT * FROM [Finance_1]"/>
  </connection>
  <connection id="3" xr16:uid="{00D40B12-1761-469F-BBAE-1BBA074F60CD}" keepAlive="1" name="Query - Finance_2" description="Connection to the 'Finance_2' query in the workbook." type="5" refreshedVersion="0" background="1">
    <dbPr connection="Provider=Microsoft.Mashup.OleDb.1;Data Source=$Workbook$;Location=Finance_2;Extended Properties=&quot;&quot;" command="SELECT * FROM [Finance_2]"/>
  </connection>
  <connection id="4" xr16:uid="{590F993F-E001-457E-8AC4-2E5A54BFB6F8}"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<sst xmlns="http://schemas.openxmlformats.org/spreadsheetml/2006/main" count="167" uniqueCount="131">
  <si>
    <t>Sum of loan_amnt</t>
  </si>
  <si>
    <t>Column Labels</t>
  </si>
  <si>
    <t>Grand Total</t>
  </si>
  <si>
    <t>Row Labels</t>
  </si>
  <si>
    <t>2007</t>
  </si>
  <si>
    <t>2008</t>
  </si>
  <si>
    <t>2009</t>
  </si>
  <si>
    <t>2010</t>
  </si>
  <si>
    <t>2011</t>
  </si>
  <si>
    <t>Year</t>
  </si>
  <si>
    <t>A</t>
  </si>
  <si>
    <t>B</t>
  </si>
  <si>
    <t>C</t>
  </si>
  <si>
    <t>D</t>
  </si>
  <si>
    <t>E</t>
  </si>
  <si>
    <t>F</t>
  </si>
  <si>
    <t>G</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</si>
  <si>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</si>
  <si>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</si>
  <si>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</si>
  <si>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</si>
  <si>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</si>
  <si>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</si>
  <si>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</si>
  <si>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</si>
  <si>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</si>
  <si>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</si>
  <si>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</si>
  <si>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</si>
  <si>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</si>
  <si>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</si>
  <si>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</si>
  <si>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</si>
  <si>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</si>
  <si>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</si>
  <si>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</si>
  <si>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</si>
  <si>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</si>
  <si>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</si>
  <si>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</si>
  <si>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</si>
  <si>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</si>
  <si>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</si>
  <si>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</si>
  <si>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</si>
  <si>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</si>
  <si>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</si>
  <si>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</si>
  <si>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G2</t>
  </si>
  <si>
    <t>G3</t>
  </si>
  <si>
    <t>G4</t>
  </si>
  <si>
    <t>G5</t>
  </si>
  <si>
    <t>Sum of total_pymnt</t>
  </si>
  <si>
    <t>Not Verified</t>
  </si>
  <si>
    <t>Source Verified</t>
  </si>
  <si>
    <t>Verified</t>
  </si>
  <si>
    <t>RENT</t>
  </si>
  <si>
    <t>Fully Paid</t>
  </si>
  <si>
    <t>CA</t>
  </si>
  <si>
    <t>NY</t>
  </si>
  <si>
    <t>OWN</t>
  </si>
  <si>
    <t>TX</t>
  </si>
  <si>
    <t>CT</t>
  </si>
  <si>
    <t>MORTGAGE</t>
  </si>
  <si>
    <t>Charged Off</t>
  </si>
  <si>
    <t>MD</t>
  </si>
  <si>
    <t>MA</t>
  </si>
  <si>
    <t>MI</t>
  </si>
  <si>
    <t>KY</t>
  </si>
  <si>
    <t>MS</t>
  </si>
  <si>
    <t>KS</t>
  </si>
  <si>
    <t>GA</t>
  </si>
  <si>
    <t>NC</t>
  </si>
  <si>
    <t>NJ</t>
  </si>
  <si>
    <t>WA</t>
  </si>
  <si>
    <t>OH</t>
  </si>
  <si>
    <t>AZ</t>
  </si>
  <si>
    <t>IL</t>
  </si>
  <si>
    <t>CO</t>
  </si>
  <si>
    <t>WI</t>
  </si>
  <si>
    <t>FL</t>
  </si>
  <si>
    <t>IN</t>
  </si>
  <si>
    <t>VA</t>
  </si>
  <si>
    <t>ME</t>
  </si>
  <si>
    <t>NE</t>
  </si>
  <si>
    <t>NONE</t>
  </si>
  <si>
    <t>NM</t>
  </si>
  <si>
    <t>MO</t>
  </si>
  <si>
    <t>UT</t>
  </si>
  <si>
    <t>LA</t>
  </si>
  <si>
    <t>SC</t>
  </si>
  <si>
    <t>AL</t>
  </si>
  <si>
    <t>TN</t>
  </si>
  <si>
    <t>NH</t>
  </si>
  <si>
    <t>SD</t>
  </si>
  <si>
    <t>DE</t>
  </si>
  <si>
    <t>WY</t>
  </si>
  <si>
    <t>OR</t>
  </si>
  <si>
    <t>MN</t>
  </si>
  <si>
    <t>DC</t>
  </si>
  <si>
    <t>HI</t>
  </si>
  <si>
    <t>NV</t>
  </si>
  <si>
    <t>VT</t>
  </si>
  <si>
    <t>IA</t>
  </si>
  <si>
    <t>ID</t>
  </si>
  <si>
    <t>RI</t>
  </si>
  <si>
    <t>PA</t>
  </si>
  <si>
    <t>AR</t>
  </si>
  <si>
    <t>OK</t>
  </si>
  <si>
    <t>AK</t>
  </si>
  <si>
    <t>OTHER</t>
  </si>
  <si>
    <t>MT</t>
  </si>
  <si>
    <t>WV</t>
  </si>
  <si>
    <t>Current</t>
  </si>
  <si>
    <t>Grades</t>
  </si>
  <si>
    <t>Revol_bal</t>
  </si>
  <si>
    <t>Count of home_ownership</t>
  </si>
  <si>
    <t>Sum of funded_amnt</t>
  </si>
  <si>
    <t>Count of loan_status</t>
  </si>
  <si>
    <t>Sum of funded_amnt2</t>
  </si>
  <si>
    <t>Total funded_amnt</t>
  </si>
  <si>
    <t>Total Loans issue_d</t>
  </si>
  <si>
    <t>Total_Amount_Recieved</t>
  </si>
  <si>
    <t>Total_revol_bal</t>
  </si>
  <si>
    <t>Total_No_of_Acc</t>
  </si>
  <si>
    <t/>
  </si>
  <si>
    <t>2012</t>
  </si>
  <si>
    <t>2013</t>
  </si>
  <si>
    <t>2014</t>
  </si>
  <si>
    <t>2015</t>
  </si>
  <si>
    <t>2016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</si>
</sst>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0\ &quot;M&quot;"/>
    <numFmt numFmtId="165" formatCode="0.00,\ &quot;K&quot;"/>
    <numFmt numFmtId="166" formatCode="0.00,,\ &quot;M&quot;"/>
    <numFmt numFmtId="167" formatCode="&quot;$&quot;\ 0.00,,\ &quot;M&quot;"/>
  </numFmts>
  <fonts count="1" x14ac:knownFonts="1">
    <font>
      <sz val="11"/>
      <color theme="1"/>
      <name val="Calibri"/>
      <family val="2"/>
      <scheme val="minor"/>
    </font>
  </fonts>
  <fills count="3">
    <fill>
      <patternFill patternType="none"/>
    </fill>
    <fill>
      <patternFill patternType="gray125"/>
    </fill>
    <fill>
      <patternFill patternType="solid">
        <fgColor theme="2" tint="-0.499984740745262"/>
        <bgColor indexed="64"/>
      </patternFill>
    </fill>
  </fills>
  <borders count="1">
    <border>
      <left/>
      <right/>
      <top/>
      <bottom/>
      <diagonal/>
    </border>
  </borders>
  <cellStyleXfs count="1">
    <xf numFmtId="0" fontId="0" fillId="0" borderId="0"/>
  </cellStyleXfs>
  <cellXfs count="8">
    <xf numFmtId="0" fontId="0" fillId="0" borderId="0" xfId="0"/>
    <xf numFmtId="0" fontId="0" fillId="0" borderId="0" xfId="0" applyNumberFormat="1"/>
    <xf numFmtId="0" fontId="0" fillId="0" borderId="0" xfId="0" pivotButton="1"/>
    <xf numFmtId="0" fontId="0" fillId="0" borderId="0" xfId="0" applyAlignment="1">
      <alignment horizontal="left"/>
    </xf>
    <xf numFmtId="165" fontId="0" fillId="0" borderId="0" xfId="0" applyNumberFormat="1" applyAlignment="1">
      <alignment horizontal="right"/>
    </xf>
    <xf numFmtId="166" fontId="0" fillId="0" borderId="0" xfId="0" applyNumberFormat="1"/>
    <xf numFmtId="167" fontId="0" fillId="0" borderId="0" xfId="0" applyNumberFormat="1"/>
    <xf numFmtId="0" fontId="0" fillId="2" borderId="0" xfId="0" applyFill="1" applyBorder="1"/>
  </cellXfs>
  <cellStyles count="1">
    <cellStyle name="Normal" xfId="0" builtinId="0"/>
  </cellStyles>
  <dxfs count="18">
    <dxf>
      <numFmt numFmtId="167" formatCode="&quot;$&quot;\ 0.00,,\ &quot;M&quot;"/>
    </dxf>
    <dxf>
      <numFmt numFmtId="167" formatCode="&quot;$&quot;\ 0.00,,\ &quot;M&quot;"/>
    </dxf>
    <dxf>
      <numFmt numFmtId="167" formatCode="&quot;$&quot;\ 0.00,,\ &quot;M&quot;"/>
    </dxf>
    <dxf>
      <numFmt numFmtId="167" formatCode="&quot;$&quot;\ 0.00,,\ &quot;M&quot;"/>
    </dxf>
    <dxf>
      <numFmt numFmtId="167" formatCode="&quot;$&quot;\ 0.00,,\ &quot;M&quot;"/>
    </dxf>
    <dxf>
      <numFmt numFmtId="165" formatCode="0.00,\ &quot;K&quot;"/>
      <alignment horizontal="right"/>
    </dxf>
    <dxf>
      <numFmt numFmtId="166" formatCode="0.00,,\ &quot;M&quot;"/>
    </dxf>
    <dxf>
      <numFmt numFmtId="166" formatCode="0.00,,\ &quot;M&quot;"/>
    </dxf>
    <dxf>
      <numFmt numFmtId="167" formatCode="&quot;$&quot;\ 0.00,,\ &quot;M&quot;"/>
    </dxf>
    <dxf>
      <numFmt numFmtId="166" formatCode="0.00,,\ &quot;M&quot;"/>
    </dxf>
    <dxf>
      <numFmt numFmtId="165" formatCode="0.00,\ &quot;K&quot;"/>
    </dxf>
    <dxf>
      <alignment horizontal="right"/>
    </dxf>
    <dxf>
      <font>
        <color theme="0"/>
      </font>
      <border>
        <bottom style="thin">
          <color theme="4"/>
        </bottom>
        <vertical/>
        <horizontal/>
      </border>
    </dxf>
    <dxf>
      <font>
        <color theme="1"/>
      </font>
      <fill>
        <patternFill>
          <bgColor theme="1"/>
        </patternFill>
      </fill>
      <border>
        <left style="thin">
          <color theme="4"/>
        </left>
        <right style="thin">
          <color theme="4"/>
        </right>
        <top style="thin">
          <color theme="4"/>
        </top>
        <bottom style="thin">
          <color theme="4"/>
        </bottom>
        <vertical/>
        <horizontal/>
      </border>
    </dxf>
    <dxf>
      <font>
        <color theme="0"/>
      </font>
      <border>
        <bottom style="thin">
          <color theme="4"/>
        </bottom>
        <vertical/>
        <horizontal/>
      </border>
    </dxf>
    <dxf>
      <font>
        <color theme="1"/>
      </font>
      <fill>
        <patternFill>
          <bgColor theme="1"/>
        </patternFill>
      </fill>
      <border>
        <left style="thin">
          <color theme="4"/>
        </left>
        <right style="thin">
          <color theme="4"/>
        </right>
        <top style="thin">
          <color theme="4"/>
        </top>
        <bottom style="thin">
          <color theme="4"/>
        </bottom>
        <vertical/>
        <horizontal/>
      </border>
    </dxf>
    <dxf>
      <font>
        <color theme="0"/>
      </font>
      <border>
        <bottom style="thin">
          <color theme="4"/>
        </bottom>
        <vertical/>
        <horizontal/>
      </border>
    </dxf>
    <dxf>
      <font>
        <color theme="1"/>
      </font>
      <fill>
        <patternFill>
          <bgColor theme="1"/>
        </patternFill>
      </fill>
      <border>
        <left style="thin">
          <color theme="4"/>
        </left>
        <right style="thin">
          <color theme="4"/>
        </right>
        <top style="thin">
          <color theme="4"/>
        </top>
        <bottom style="thin">
          <color theme="4"/>
        </bottom>
        <vertical/>
        <horizontal/>
      </border>
    </dxf>
  </dxfs>
  <tableStyles count="3" defaultTableStyle="TableStyleMedium2" defaultPivotStyle="PivotStyleLight16">
    <tableStyle name="SlicerStyleDark1 2" pivot="0" table="0" count="10" xr9:uid="{9FB53B4F-986F-4435-9DFF-A3862D3F43E9}">
      <tableStyleElement type="wholeTable" dxfId="17"/>
      <tableStyleElement type="headerRow" dxfId="16"/>
    </tableStyle>
    <tableStyle name="SlicerStyleDark1 2 2" pivot="0" table="0" count="10" xr9:uid="{AC598F24-A445-45BE-9302-F71C7F4E5551}">
      <tableStyleElement type="wholeTable" dxfId="15"/>
      <tableStyleElement type="headerRow" dxfId="14"/>
    </tableStyle>
    <tableStyle name="SlicerStyleDark1 2 3" pivot="0" table="0" count="10" xr9:uid="{077A65D0-64E4-4A6A-AF42-203C0FF95820}">
      <tableStyleElement type="wholeTable" dxfId="13"/>
      <tableStyleElement type="headerRow" dxfId="12"/>
    </tableStyle>
  </tableStyles>
  <colors>
    <mruColors>
      <color rgb="FF000000"/>
      <color rgb="FF151515"/>
    </mruColors>
  </colors>
  <extLst>
    <ext xmlns:x14="http://schemas.microsoft.com/office/spreadsheetml/2009/9/main" uri="{46F421CA-312F-682f-3DD2-61675219B42D}">
      <x14:dxfs count="24">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7"/>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theme="5"/>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theme="5" tint="-0.24994659260841701"/>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1"/>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5"/>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1"/>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theme="5" tint="-0.24994659260841701"/>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Dark1 2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Dark1 2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pivotCacheDefinition" Target="pivotCache/pivotCacheDefinition15.xml"/><Relationship Id="rId39" Type="http://schemas.openxmlformats.org/officeDocument/2006/relationships/customXml" Target="../customXml/item3.xml"/><Relationship Id="rId21" Type="http://schemas.openxmlformats.org/officeDocument/2006/relationships/pivotCacheDefinition" Target="pivotCache/pivotCacheDefinition10.xml"/><Relationship Id="rId34" Type="http://schemas.openxmlformats.org/officeDocument/2006/relationships/sharedStrings" Target="sharedStrings.xml"/><Relationship Id="rId42" Type="http://schemas.openxmlformats.org/officeDocument/2006/relationships/customXml" Target="../customXml/item6.xml"/><Relationship Id="rId47" Type="http://schemas.openxmlformats.org/officeDocument/2006/relationships/customXml" Target="../customXml/item11.xml"/><Relationship Id="rId50" Type="http://schemas.openxmlformats.org/officeDocument/2006/relationships/customXml" Target="../customXml/item14.xml"/><Relationship Id="rId55" Type="http://schemas.openxmlformats.org/officeDocument/2006/relationships/customXml" Target="../customXml/item19.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openxmlformats.org/officeDocument/2006/relationships/styles" Target="styles.xml"/><Relationship Id="rId38" Type="http://schemas.openxmlformats.org/officeDocument/2006/relationships/customXml" Target="../customXml/item2.xml"/><Relationship Id="rId46"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openxmlformats.org/officeDocument/2006/relationships/pivotCacheDefinition" Target="pivotCache/pivotCacheDefinition9.xml"/><Relationship Id="rId29" Type="http://schemas.microsoft.com/office/2007/relationships/slicerCache" Target="slicerCaches/slicerCache2.xml"/><Relationship Id="rId41" Type="http://schemas.openxmlformats.org/officeDocument/2006/relationships/customXml" Target="../customXml/item5.xml"/><Relationship Id="rId54"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connections" Target="connections.xml"/><Relationship Id="rId37" Type="http://schemas.openxmlformats.org/officeDocument/2006/relationships/customXml" Target="../customXml/item1.xml"/><Relationship Id="rId40" Type="http://schemas.openxmlformats.org/officeDocument/2006/relationships/customXml" Target="../customXml/item4.xml"/><Relationship Id="rId45" Type="http://schemas.openxmlformats.org/officeDocument/2006/relationships/customXml" Target="../customXml/item9.xml"/><Relationship Id="rId53"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microsoft.com/office/2007/relationships/slicerCache" Target="slicerCaches/slicerCache1.xml"/><Relationship Id="rId36" Type="http://schemas.openxmlformats.org/officeDocument/2006/relationships/calcChain" Target="calcChain.xml"/><Relationship Id="rId49" Type="http://schemas.openxmlformats.org/officeDocument/2006/relationships/customXml" Target="../customXml/item13.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theme" Target="theme/theme1.xml"/><Relationship Id="rId44" Type="http://schemas.openxmlformats.org/officeDocument/2006/relationships/customXml" Target="../customXml/item8.xml"/><Relationship Id="rId52" Type="http://schemas.openxmlformats.org/officeDocument/2006/relationships/customXml" Target="../customXml/item1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pivotCacheDefinition" Target="pivotCache/pivotCacheDefinition16.xml"/><Relationship Id="rId30" Type="http://schemas.microsoft.com/office/2007/relationships/slicerCache" Target="slicerCaches/slicerCache3.xml"/><Relationship Id="rId35" Type="http://schemas.openxmlformats.org/officeDocument/2006/relationships/powerPivotData" Target="model/item.data"/><Relationship Id="rId43" Type="http://schemas.openxmlformats.org/officeDocument/2006/relationships/customXml" Target="../customXml/item7.xml"/><Relationship Id="rId48" Type="http://schemas.openxmlformats.org/officeDocument/2006/relationships/customXml" Target="../customXml/item12.xml"/><Relationship Id="rId8" Type="http://schemas.openxmlformats.org/officeDocument/2006/relationships/worksheet" Target="worksheets/sheet8.xml"/><Relationship Id="rId51" Type="http://schemas.openxmlformats.org/officeDocument/2006/relationships/customXml" Target="../customXml/item15.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Analytics.xlsx]Year Wise Loan Amt Details!PivotTable1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1">
                <a:solidFill>
                  <a:schemeClr val="bg1"/>
                </a:solidFill>
                <a:latin typeface="Arial" panose="020B0604020202020204" pitchFamily="34" charset="0"/>
                <a:cs typeface="Arial" panose="020B0604020202020204" pitchFamily="34" charset="0"/>
              </a:rPr>
              <a:t>Year</a:t>
            </a:r>
            <a:r>
              <a:rPr lang="en-US" sz="1400" b="1" i="1" baseline="0">
                <a:solidFill>
                  <a:schemeClr val="bg1"/>
                </a:solidFill>
                <a:latin typeface="Arial" panose="020B0604020202020204" pitchFamily="34" charset="0"/>
                <a:cs typeface="Arial" panose="020B0604020202020204" pitchFamily="34" charset="0"/>
              </a:rPr>
              <a:t> Wise Loan Amount </a:t>
            </a:r>
            <a:endParaRPr lang="en-US" sz="1400" b="1" i="1">
              <a:solidFill>
                <a:schemeClr val="bg1"/>
              </a:solidFill>
              <a:latin typeface="Arial" panose="020B0604020202020204" pitchFamily="34" charset="0"/>
              <a:cs typeface="Arial" panose="020B0604020202020204" pitchFamily="34" charset="0"/>
            </a:endParaRPr>
          </a:p>
        </c:rich>
      </c:tx>
      <c:layout>
        <c:manualLayout>
          <c:xMode val="edge"/>
          <c:yMode val="edge"/>
          <c:x val="0.29425022788381816"/>
          <c:y val="2.5614189530656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a:noFill/>
          </a:ln>
          <a:effectLst/>
        </c:spPr>
        <c:marker>
          <c:symbol val="none"/>
        </c:marker>
        <c:dLbl>
          <c:idx val="0"/>
          <c:numFmt formatCode="\ \$\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pivotFmt>
      <c:pivotFmt>
        <c:idx val="4"/>
        <c:spPr>
          <a:solidFill>
            <a:schemeClr val="accent1">
              <a:lumMod val="60000"/>
              <a:lumOff val="40000"/>
            </a:schemeClr>
          </a:solidFill>
          <a:ln>
            <a:noFill/>
          </a:ln>
          <a:effectLst/>
        </c:spPr>
        <c:marker>
          <c:symbol val="none"/>
        </c:marker>
        <c:dLbl>
          <c:idx val="0"/>
          <c:numFmt formatCode="\ \$\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pivotFmt>
      <c:pivotFmt>
        <c:idx val="6"/>
        <c:spPr>
          <a:solidFill>
            <a:schemeClr val="accent1">
              <a:lumMod val="60000"/>
              <a:lumOff val="40000"/>
            </a:schemeClr>
          </a:solidFill>
          <a:ln>
            <a:noFill/>
          </a:ln>
          <a:effectLst/>
        </c:spPr>
        <c:marker>
          <c:symbol val="none"/>
        </c:marker>
        <c:dLbl>
          <c:idx val="0"/>
          <c:numFmt formatCode="\ \$\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pivotFmt>
    </c:pivotFmts>
    <c:plotArea>
      <c:layout>
        <c:manualLayout>
          <c:layoutTarget val="inner"/>
          <c:xMode val="edge"/>
          <c:yMode val="edge"/>
          <c:x val="3.9518260479220198E-2"/>
          <c:y val="0.1920289855072464"/>
          <c:w val="0.93259803921568629"/>
          <c:h val="0.69307314846513746"/>
        </c:manualLayout>
      </c:layout>
      <c:barChart>
        <c:barDir val="col"/>
        <c:grouping val="clustered"/>
        <c:varyColors val="0"/>
        <c:ser>
          <c:idx val="0"/>
          <c:order val="0"/>
          <c:tx>
            <c:strRef>
              <c:f>'Year Wise Loan Amt Details'!$B$1</c:f>
              <c:strCache>
                <c:ptCount val="1"/>
                <c:pt idx="0">
                  <c:v>Total</c:v>
                </c:pt>
              </c:strCache>
            </c:strRef>
          </c:tx>
          <c:spPr>
            <a:solidFill>
              <a:schemeClr val="accent1">
                <a:lumMod val="60000"/>
                <a:lumOff val="40000"/>
              </a:schemeClr>
            </a:solidFill>
            <a:ln>
              <a:noFill/>
            </a:ln>
            <a:effectLst/>
          </c:spPr>
          <c:invertIfNegative val="0"/>
          <c:dPt>
            <c:idx val="4"/>
            <c:invertIfNegative val="0"/>
            <c:bubble3D val="0"/>
            <c:spPr>
              <a:solidFill>
                <a:schemeClr val="accent2"/>
              </a:solidFill>
              <a:ln>
                <a:noFill/>
              </a:ln>
              <a:effectLst/>
            </c:spPr>
            <c:extLst>
              <c:ext xmlns:c16="http://schemas.microsoft.com/office/drawing/2014/chart" uri="{C3380CC4-5D6E-409C-BE32-E72D297353CC}">
                <c16:uniqueId val="{00000001-C7D4-4B05-BC2A-0E87EE5AF0BF}"/>
              </c:ext>
            </c:extLst>
          </c:dPt>
          <c:dLbls>
            <c:numFmt formatCode="\ \$\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 Wise Loan Amt Details'!$A$2:$A$7</c:f>
              <c:strCache>
                <c:ptCount val="5"/>
                <c:pt idx="0">
                  <c:v>2007</c:v>
                </c:pt>
                <c:pt idx="1">
                  <c:v>2008</c:v>
                </c:pt>
                <c:pt idx="2">
                  <c:v>2009</c:v>
                </c:pt>
                <c:pt idx="3">
                  <c:v>2010</c:v>
                </c:pt>
                <c:pt idx="4">
                  <c:v>2011</c:v>
                </c:pt>
              </c:strCache>
            </c:strRef>
          </c:cat>
          <c:val>
            <c:numRef>
              <c:f>'Year Wise Loan Amt Details'!$B$2:$B$7</c:f>
              <c:numCache>
                <c:formatCode>"$"\ 0.00,,\ "M"</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2-C7D4-4B05-BC2A-0E87EE5AF0BF}"/>
            </c:ext>
          </c:extLst>
        </c:ser>
        <c:dLbls>
          <c:dLblPos val="outEnd"/>
          <c:showLegendKey val="0"/>
          <c:showVal val="1"/>
          <c:showCatName val="0"/>
          <c:showSerName val="0"/>
          <c:showPercent val="0"/>
          <c:showBubbleSize val="0"/>
        </c:dLbls>
        <c:gapWidth val="100"/>
        <c:overlap val="-27"/>
        <c:axId val="469297863"/>
        <c:axId val="469297223"/>
      </c:barChart>
      <c:catAx>
        <c:axId val="469297863"/>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69297223"/>
        <c:crosses val="autoZero"/>
        <c:auto val="1"/>
        <c:lblAlgn val="ctr"/>
        <c:lblOffset val="100"/>
        <c:noMultiLvlLbl val="0"/>
      </c:catAx>
      <c:valAx>
        <c:axId val="469297223"/>
        <c:scaling>
          <c:orientation val="minMax"/>
        </c:scaling>
        <c:delete val="1"/>
        <c:axPos val="l"/>
        <c:numFmt formatCode="&quot;$&quot;\ 0.00,,\ &quot;M&quot;" sourceLinked="1"/>
        <c:majorTickMark val="none"/>
        <c:minorTickMark val="none"/>
        <c:tickLblPos val="nextTo"/>
        <c:crossAx val="4692978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Analytics.xlsx]Total Funded amount By Year.!PivotTable7</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400" b="1" i="1">
                <a:latin typeface="Arial" panose="020B0604020202020204" pitchFamily="34" charset="0"/>
                <a:cs typeface="Arial" panose="020B0604020202020204" pitchFamily="34" charset="0"/>
              </a:rPr>
              <a:t>Total funded amount by year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2"/>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219369796010687"/>
          <c:y val="5.840634125990822E-2"/>
          <c:w val="0.79985298067544075"/>
          <c:h val="0.85732887894645204"/>
        </c:manualLayout>
      </c:layout>
      <c:areaChart>
        <c:grouping val="stacked"/>
        <c:varyColors val="0"/>
        <c:ser>
          <c:idx val="0"/>
          <c:order val="0"/>
          <c:tx>
            <c:strRef>
              <c:f>'Total Funded amount By Year.'!$B$1</c:f>
              <c:strCache>
                <c:ptCount val="1"/>
                <c:pt idx="0">
                  <c:v>Sum of funded_amnt</c:v>
                </c:pt>
              </c:strCache>
            </c:strRef>
          </c:tx>
          <c:spPr>
            <a:solidFill>
              <a:schemeClr val="accent2"/>
            </a:solidFill>
            <a:ln>
              <a:noFill/>
            </a:ln>
            <a:effectLst>
              <a:outerShdw blurRad="57150" dist="19050" dir="5400000" algn="ctr" rotWithShape="0">
                <a:srgbClr val="000000">
                  <a:alpha val="63000"/>
                </a:srgbClr>
              </a:outerShdw>
            </a:effectLst>
          </c:spPr>
          <c:cat>
            <c:strRef>
              <c:f>'Total Funded amount By Year.'!$A$2:$A$7</c:f>
              <c:strCache>
                <c:ptCount val="5"/>
                <c:pt idx="0">
                  <c:v>2007</c:v>
                </c:pt>
                <c:pt idx="1">
                  <c:v>2008</c:v>
                </c:pt>
                <c:pt idx="2">
                  <c:v>2009</c:v>
                </c:pt>
                <c:pt idx="3">
                  <c:v>2010</c:v>
                </c:pt>
                <c:pt idx="4">
                  <c:v>2011</c:v>
                </c:pt>
              </c:strCache>
            </c:strRef>
          </c:cat>
          <c:val>
            <c:numRef>
              <c:f>'Total Funded amount By Year.'!$B$2:$B$7</c:f>
              <c:numCache>
                <c:formatCode>General</c:formatCode>
                <c:ptCount val="5"/>
                <c:pt idx="0">
                  <c:v>2152175</c:v>
                </c:pt>
                <c:pt idx="1">
                  <c:v>13457075</c:v>
                </c:pt>
                <c:pt idx="2">
                  <c:v>46324425</c:v>
                </c:pt>
                <c:pt idx="3">
                  <c:v>116635400</c:v>
                </c:pt>
                <c:pt idx="4">
                  <c:v>256241250</c:v>
                </c:pt>
              </c:numCache>
            </c:numRef>
          </c:val>
          <c:extLst>
            <c:ext xmlns:c16="http://schemas.microsoft.com/office/drawing/2014/chart" uri="{C3380CC4-5D6E-409C-BE32-E72D297353CC}">
              <c16:uniqueId val="{00000000-515C-4311-911A-011B440A8169}"/>
            </c:ext>
          </c:extLst>
        </c:ser>
        <c:dLbls>
          <c:showLegendKey val="0"/>
          <c:showVal val="0"/>
          <c:showCatName val="0"/>
          <c:showSerName val="0"/>
          <c:showPercent val="0"/>
          <c:showBubbleSize val="0"/>
        </c:dLbls>
        <c:axId val="254580487"/>
        <c:axId val="254579527"/>
      </c:areaChart>
      <c:lineChart>
        <c:grouping val="stacked"/>
        <c:varyColors val="0"/>
        <c:ser>
          <c:idx val="1"/>
          <c:order val="1"/>
          <c:tx>
            <c:strRef>
              <c:f>'Total Funded amount By Year.'!$C$1</c:f>
              <c:strCache>
                <c:ptCount val="1"/>
                <c:pt idx="0">
                  <c:v>Sum of funded_amnt2</c:v>
                </c:pt>
              </c:strCache>
            </c:strRef>
          </c:tx>
          <c:spPr>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cat>
            <c:strRef>
              <c:f>'Total Funded amount By Year.'!$A$2:$A$7</c:f>
              <c:strCache>
                <c:ptCount val="5"/>
                <c:pt idx="0">
                  <c:v>2007</c:v>
                </c:pt>
                <c:pt idx="1">
                  <c:v>2008</c:v>
                </c:pt>
                <c:pt idx="2">
                  <c:v>2009</c:v>
                </c:pt>
                <c:pt idx="3">
                  <c:v>2010</c:v>
                </c:pt>
                <c:pt idx="4">
                  <c:v>2011</c:v>
                </c:pt>
              </c:strCache>
            </c:strRef>
          </c:cat>
          <c:val>
            <c:numRef>
              <c:f>'Total Funded amount By Year.'!$C$2:$C$7</c:f>
              <c:numCache>
                <c:formatCode>General</c:formatCode>
                <c:ptCount val="5"/>
                <c:pt idx="0">
                  <c:v>2152175</c:v>
                </c:pt>
                <c:pt idx="1">
                  <c:v>13457075</c:v>
                </c:pt>
                <c:pt idx="2">
                  <c:v>46324425</c:v>
                </c:pt>
                <c:pt idx="3">
                  <c:v>116635400</c:v>
                </c:pt>
                <c:pt idx="4">
                  <c:v>256241250</c:v>
                </c:pt>
              </c:numCache>
            </c:numRef>
          </c:val>
          <c:smooth val="0"/>
          <c:extLst>
            <c:ext xmlns:c16="http://schemas.microsoft.com/office/drawing/2014/chart" uri="{C3380CC4-5D6E-409C-BE32-E72D297353CC}">
              <c16:uniqueId val="{00000002-515C-4311-911A-011B440A8169}"/>
            </c:ext>
          </c:extLst>
        </c:ser>
        <c:dLbls>
          <c:showLegendKey val="0"/>
          <c:showVal val="0"/>
          <c:showCatName val="0"/>
          <c:showSerName val="0"/>
          <c:showPercent val="0"/>
          <c:showBubbleSize val="0"/>
        </c:dLbls>
        <c:marker val="1"/>
        <c:smooth val="0"/>
        <c:axId val="254580487"/>
        <c:axId val="254579527"/>
      </c:lineChart>
      <c:catAx>
        <c:axId val="254580487"/>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54579527"/>
        <c:crosses val="autoZero"/>
        <c:auto val="1"/>
        <c:lblAlgn val="ctr"/>
        <c:lblOffset val="100"/>
        <c:noMultiLvlLbl val="0"/>
      </c:catAx>
      <c:valAx>
        <c:axId val="254579527"/>
        <c:scaling>
          <c:orientation val="minMax"/>
        </c:scaling>
        <c:delete val="0"/>
        <c:axPos val="l"/>
        <c:numFmt formatCode="\ \$\ 0,,\ \M"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5458048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tx1"/>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Analytics.xlsx]Total Loant Amount By Homeowner!PivotTable9</c:name>
    <c:fmtId val="0"/>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Home Ownership WiseTotal</a:t>
            </a:r>
            <a:r>
              <a:rPr lang="en-US" baseline="0">
                <a:solidFill>
                  <a:schemeClr val="bg1"/>
                </a:solidFill>
              </a:rPr>
              <a:t> Loan Amount </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 \$\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60000"/>
              <a:lumOff val="40000"/>
            </a:schemeClr>
          </a:solidFill>
          <a:ln>
            <a:noFill/>
          </a:ln>
          <a:effectLst/>
        </c:spPr>
      </c:pivotFmt>
      <c:pivotFmt>
        <c:idx val="6"/>
        <c:spPr>
          <a:solidFill>
            <a:schemeClr val="tx2">
              <a:lumMod val="75000"/>
            </a:schemeClr>
          </a:solidFill>
          <a:ln>
            <a:noFill/>
          </a:ln>
          <a:effectLst/>
        </c:spPr>
      </c:pivotFmt>
      <c:pivotFmt>
        <c:idx val="7"/>
        <c:spPr>
          <a:solidFill>
            <a:schemeClr val="accent2"/>
          </a:solidFill>
          <a:ln>
            <a:noFill/>
          </a:ln>
          <a:effectLst/>
        </c:spPr>
      </c:pivotFmt>
      <c:pivotFmt>
        <c:idx val="8"/>
        <c:spPr>
          <a:solidFill>
            <a:schemeClr val="accent6">
              <a:lumMod val="75000"/>
            </a:schemeClr>
          </a:solidFill>
          <a:ln>
            <a:noFill/>
          </a:ln>
          <a:effectLst/>
        </c:spPr>
      </c:pivotFmt>
    </c:pivotFmts>
    <c:plotArea>
      <c:layout>
        <c:manualLayout>
          <c:layoutTarget val="inner"/>
          <c:xMode val="edge"/>
          <c:yMode val="edge"/>
          <c:x val="0.15220594696405307"/>
          <c:y val="0.18261939931068441"/>
          <c:w val="0.7810303460975675"/>
          <c:h val="0.70315968627998304"/>
        </c:manualLayout>
      </c:layout>
      <c:barChart>
        <c:barDir val="bar"/>
        <c:grouping val="clustered"/>
        <c:varyColors val="0"/>
        <c:ser>
          <c:idx val="0"/>
          <c:order val="0"/>
          <c:tx>
            <c:strRef>
              <c:f>'Total Loant Amount By Homeowner'!$B$1</c:f>
              <c:strCache>
                <c:ptCount val="1"/>
                <c:pt idx="0">
                  <c:v>Total</c:v>
                </c:pt>
              </c:strCache>
            </c:strRef>
          </c:tx>
          <c:spPr>
            <a:solidFill>
              <a:schemeClr val="accent1"/>
            </a:solidFill>
            <a:ln>
              <a:noFill/>
            </a:ln>
            <a:effectLst/>
          </c:spPr>
          <c:invertIfNegative val="0"/>
          <c:dPt>
            <c:idx val="1"/>
            <c:invertIfNegative val="0"/>
            <c:bubble3D val="0"/>
            <c:spPr>
              <a:solidFill>
                <a:schemeClr val="accent6">
                  <a:lumMod val="75000"/>
                </a:schemeClr>
              </a:solidFill>
              <a:ln>
                <a:noFill/>
              </a:ln>
              <a:effectLst/>
            </c:spPr>
            <c:extLst>
              <c:ext xmlns:c16="http://schemas.microsoft.com/office/drawing/2014/chart" uri="{C3380CC4-5D6E-409C-BE32-E72D297353CC}">
                <c16:uniqueId val="{0000000D-DDF5-444C-9603-21C64C60310E}"/>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C-DDF5-444C-9603-21C64C60310E}"/>
              </c:ext>
            </c:extLst>
          </c:dPt>
          <c:dPt>
            <c:idx val="3"/>
            <c:invertIfNegative val="0"/>
            <c:bubble3D val="0"/>
            <c:spPr>
              <a:solidFill>
                <a:schemeClr val="tx2">
                  <a:lumMod val="75000"/>
                </a:schemeClr>
              </a:solidFill>
              <a:ln>
                <a:noFill/>
              </a:ln>
              <a:effectLst/>
            </c:spPr>
            <c:extLst>
              <c:ext xmlns:c16="http://schemas.microsoft.com/office/drawing/2014/chart" uri="{C3380CC4-5D6E-409C-BE32-E72D297353CC}">
                <c16:uniqueId val="{0000000B-DDF5-444C-9603-21C64C60310E}"/>
              </c:ext>
            </c:extLst>
          </c:dPt>
          <c:dPt>
            <c:idx val="4"/>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A-DDF5-444C-9603-21C64C60310E}"/>
              </c:ext>
            </c:extLst>
          </c:dPt>
          <c:dLbls>
            <c:numFmt formatCode="\ \$\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Loant Amount By Homeowner'!$A$2:$A$7</c:f>
              <c:strCache>
                <c:ptCount val="5"/>
                <c:pt idx="0">
                  <c:v>NONE</c:v>
                </c:pt>
                <c:pt idx="1">
                  <c:v>OTHER</c:v>
                </c:pt>
                <c:pt idx="2">
                  <c:v>OWN</c:v>
                </c:pt>
                <c:pt idx="3">
                  <c:v>RENT</c:v>
                </c:pt>
                <c:pt idx="4">
                  <c:v>MORTGAGE</c:v>
                </c:pt>
              </c:strCache>
            </c:strRef>
          </c:cat>
          <c:val>
            <c:numRef>
              <c:f>'Total Loant Amount By Homeowner'!$B$2:$B$7</c:f>
              <c:numCache>
                <c:formatCode>General</c:formatCode>
                <c:ptCount val="5"/>
                <c:pt idx="0">
                  <c:v>16800</c:v>
                </c:pt>
                <c:pt idx="1">
                  <c:v>1044975</c:v>
                </c:pt>
                <c:pt idx="2">
                  <c:v>31365150</c:v>
                </c:pt>
                <c:pt idx="3">
                  <c:v>189081725</c:v>
                </c:pt>
                <c:pt idx="4">
                  <c:v>224094000</c:v>
                </c:pt>
              </c:numCache>
            </c:numRef>
          </c:val>
          <c:extLst>
            <c:ext xmlns:c16="http://schemas.microsoft.com/office/drawing/2014/chart" uri="{C3380CC4-5D6E-409C-BE32-E72D297353CC}">
              <c16:uniqueId val="{00000000-DDF5-444C-9603-21C64C60310E}"/>
            </c:ext>
          </c:extLst>
        </c:ser>
        <c:dLbls>
          <c:showLegendKey val="0"/>
          <c:showVal val="0"/>
          <c:showCatName val="0"/>
          <c:showSerName val="0"/>
          <c:showPercent val="0"/>
          <c:showBubbleSize val="0"/>
        </c:dLbls>
        <c:gapWidth val="45"/>
        <c:overlap val="-3"/>
        <c:axId val="1049204920"/>
        <c:axId val="1049208120"/>
      </c:barChart>
      <c:catAx>
        <c:axId val="10492049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49208120"/>
        <c:crosses val="autoZero"/>
        <c:auto val="1"/>
        <c:lblAlgn val="ctr"/>
        <c:lblOffset val="100"/>
        <c:noMultiLvlLbl val="0"/>
      </c:catAx>
      <c:valAx>
        <c:axId val="104920812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492049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Analytics.xlsx]Grade and sub grade wise revol_!PivotTable4</c:name>
    <c:fmtId val="4"/>
  </c:pivotSource>
  <c:chart>
    <c:title>
      <c:tx>
        <c:rich>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r>
              <a:rPr lang="en-US" sz="1400" i="1">
                <a:solidFill>
                  <a:schemeClr val="bg1"/>
                </a:solidFill>
                <a:latin typeface="Arial" panose="020B0604020202020204" pitchFamily="34" charset="0"/>
                <a:cs typeface="Arial" panose="020B0604020202020204" pitchFamily="34" charset="0"/>
              </a:rPr>
              <a:t>Grade and sub-grade wise revolving balance</a:t>
            </a:r>
            <a:endParaRPr lang="en-IN" sz="1400" i="1">
              <a:solidFill>
                <a:schemeClr val="bg1"/>
              </a:solidFill>
              <a:latin typeface="Arial" panose="020B0604020202020204" pitchFamily="34" charset="0"/>
              <a:cs typeface="Arial" panose="020B0604020202020204" pitchFamily="34" charset="0"/>
            </a:endParaRPr>
          </a:p>
        </c:rich>
      </c:tx>
      <c:layout>
        <c:manualLayout>
          <c:xMode val="edge"/>
          <c:yMode val="edge"/>
          <c:x val="0.23202786035674111"/>
          <c:y val="6.6014707345255315E-3"/>
        </c:manualLayout>
      </c:layout>
      <c:overlay val="0"/>
      <c:spPr>
        <a:noFill/>
        <a:ln>
          <a:noFill/>
        </a:ln>
        <a:effectLst/>
      </c:spPr>
      <c:txPr>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s>
    <c:plotArea>
      <c:layout>
        <c:manualLayout>
          <c:layoutTarget val="inner"/>
          <c:xMode val="edge"/>
          <c:yMode val="edge"/>
          <c:x val="0.10921651781782311"/>
          <c:y val="0.17618878721240927"/>
          <c:w val="0.86998273705719675"/>
          <c:h val="0.69342255641468242"/>
        </c:manualLayout>
      </c:layout>
      <c:barChart>
        <c:barDir val="col"/>
        <c:grouping val="clustered"/>
        <c:varyColors val="0"/>
        <c:ser>
          <c:idx val="0"/>
          <c:order val="0"/>
          <c:tx>
            <c:strRef>
              <c:f>'Grade and sub grade wise revol_'!$B$1:$B$2</c:f>
              <c:strCache>
                <c:ptCount val="1"/>
                <c:pt idx="0">
                  <c:v>A</c:v>
                </c:pt>
              </c:strCache>
            </c:strRef>
          </c:tx>
          <c:spPr>
            <a:solidFill>
              <a:schemeClr val="accent1"/>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revol_'!$B$3:$B$38</c:f>
              <c:numCache>
                <c:formatCode>General</c:formatCode>
                <c:ptCount val="35"/>
                <c:pt idx="0">
                  <c:v>11365196</c:v>
                </c:pt>
                <c:pt idx="1">
                  <c:v>14004780</c:v>
                </c:pt>
                <c:pt idx="2">
                  <c:v>19543922</c:v>
                </c:pt>
                <c:pt idx="3">
                  <c:v>34557156</c:v>
                </c:pt>
                <c:pt idx="4">
                  <c:v>35303045</c:v>
                </c:pt>
              </c:numCache>
            </c:numRef>
          </c:val>
          <c:extLst>
            <c:ext xmlns:c16="http://schemas.microsoft.com/office/drawing/2014/chart" uri="{C3380CC4-5D6E-409C-BE32-E72D297353CC}">
              <c16:uniqueId val="{00000000-F2D2-4C02-A211-E8E84B4651A6}"/>
            </c:ext>
          </c:extLst>
        </c:ser>
        <c:ser>
          <c:idx val="1"/>
          <c:order val="1"/>
          <c:tx>
            <c:strRef>
              <c:f>'Grade and sub grade wise revol_'!$C$1:$C$2</c:f>
              <c:strCache>
                <c:ptCount val="1"/>
                <c:pt idx="0">
                  <c:v>B</c:v>
                </c:pt>
              </c:strCache>
            </c:strRef>
          </c:tx>
          <c:spPr>
            <a:solidFill>
              <a:schemeClr val="accent2"/>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revol_'!$C$3:$C$38</c:f>
              <c:numCache>
                <c:formatCode>General</c:formatCode>
                <c:ptCount val="35"/>
                <c:pt idx="5">
                  <c:v>21842079</c:v>
                </c:pt>
                <c:pt idx="6">
                  <c:v>26478439</c:v>
                </c:pt>
                <c:pt idx="7">
                  <c:v>39723554</c:v>
                </c:pt>
                <c:pt idx="8">
                  <c:v>35405811</c:v>
                </c:pt>
                <c:pt idx="9">
                  <c:v>37858666</c:v>
                </c:pt>
              </c:numCache>
            </c:numRef>
          </c:val>
          <c:extLst>
            <c:ext xmlns:c16="http://schemas.microsoft.com/office/drawing/2014/chart" uri="{C3380CC4-5D6E-409C-BE32-E72D297353CC}">
              <c16:uniqueId val="{00000001-F2D2-4C02-A211-E8E84B4651A6}"/>
            </c:ext>
          </c:extLst>
        </c:ser>
        <c:ser>
          <c:idx val="2"/>
          <c:order val="2"/>
          <c:tx>
            <c:strRef>
              <c:f>'Grade and sub grade wise revol_'!$D$1:$D$2</c:f>
              <c:strCache>
                <c:ptCount val="1"/>
                <c:pt idx="0">
                  <c:v>C</c:v>
                </c:pt>
              </c:strCache>
            </c:strRef>
          </c:tx>
          <c:spPr>
            <a:solidFill>
              <a:schemeClr val="accent3"/>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revol_'!$D$3:$D$38</c:f>
              <c:numCache>
                <c:formatCode>General</c:formatCode>
                <c:ptCount val="35"/>
                <c:pt idx="10">
                  <c:v>29384926</c:v>
                </c:pt>
                <c:pt idx="11">
                  <c:v>27321114</c:v>
                </c:pt>
                <c:pt idx="12">
                  <c:v>20531370</c:v>
                </c:pt>
                <c:pt idx="13">
                  <c:v>16867691</c:v>
                </c:pt>
                <c:pt idx="14">
                  <c:v>16015609</c:v>
                </c:pt>
              </c:numCache>
            </c:numRef>
          </c:val>
          <c:extLst>
            <c:ext xmlns:c16="http://schemas.microsoft.com/office/drawing/2014/chart" uri="{C3380CC4-5D6E-409C-BE32-E72D297353CC}">
              <c16:uniqueId val="{00000002-F2D2-4C02-A211-E8E84B4651A6}"/>
            </c:ext>
          </c:extLst>
        </c:ser>
        <c:ser>
          <c:idx val="3"/>
          <c:order val="3"/>
          <c:tx>
            <c:strRef>
              <c:f>'Grade and sub grade wise revol_'!$E$1:$E$2</c:f>
              <c:strCache>
                <c:ptCount val="1"/>
                <c:pt idx="0">
                  <c:v>D</c:v>
                </c:pt>
              </c:strCache>
            </c:strRef>
          </c:tx>
          <c:spPr>
            <a:solidFill>
              <a:schemeClr val="accent4"/>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revol_'!$E$3:$E$38</c:f>
              <c:numCache>
                <c:formatCode>General</c:formatCode>
                <c:ptCount val="35"/>
                <c:pt idx="15">
                  <c:v>12130255</c:v>
                </c:pt>
                <c:pt idx="16">
                  <c:v>18570972</c:v>
                </c:pt>
                <c:pt idx="17">
                  <c:v>16793781</c:v>
                </c:pt>
                <c:pt idx="18">
                  <c:v>13742947</c:v>
                </c:pt>
                <c:pt idx="19">
                  <c:v>13252474</c:v>
                </c:pt>
              </c:numCache>
            </c:numRef>
          </c:val>
          <c:extLst>
            <c:ext xmlns:c16="http://schemas.microsoft.com/office/drawing/2014/chart" uri="{C3380CC4-5D6E-409C-BE32-E72D297353CC}">
              <c16:uniqueId val="{00000003-F2D2-4C02-A211-E8E84B4651A6}"/>
            </c:ext>
          </c:extLst>
        </c:ser>
        <c:ser>
          <c:idx val="4"/>
          <c:order val="4"/>
          <c:tx>
            <c:strRef>
              <c:f>'Grade and sub grade wise revol_'!$F$1:$F$2</c:f>
              <c:strCache>
                <c:ptCount val="1"/>
                <c:pt idx="0">
                  <c:v>E</c:v>
                </c:pt>
              </c:strCache>
            </c:strRef>
          </c:tx>
          <c:spPr>
            <a:solidFill>
              <a:schemeClr val="accent5"/>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revol_'!$F$3:$F$38</c:f>
              <c:numCache>
                <c:formatCode>General</c:formatCode>
                <c:ptCount val="35"/>
                <c:pt idx="20">
                  <c:v>11132588</c:v>
                </c:pt>
                <c:pt idx="21">
                  <c:v>10242033</c:v>
                </c:pt>
                <c:pt idx="22">
                  <c:v>9039059</c:v>
                </c:pt>
                <c:pt idx="23">
                  <c:v>7990991</c:v>
                </c:pt>
                <c:pt idx="24">
                  <c:v>7669868</c:v>
                </c:pt>
              </c:numCache>
            </c:numRef>
          </c:val>
          <c:extLst>
            <c:ext xmlns:c16="http://schemas.microsoft.com/office/drawing/2014/chart" uri="{C3380CC4-5D6E-409C-BE32-E72D297353CC}">
              <c16:uniqueId val="{00000004-F2D2-4C02-A211-E8E84B4651A6}"/>
            </c:ext>
          </c:extLst>
        </c:ser>
        <c:ser>
          <c:idx val="5"/>
          <c:order val="5"/>
          <c:tx>
            <c:strRef>
              <c:f>'Grade and sub grade wise revol_'!$G$1:$G$2</c:f>
              <c:strCache>
                <c:ptCount val="1"/>
                <c:pt idx="0">
                  <c:v>F</c:v>
                </c:pt>
              </c:strCache>
            </c:strRef>
          </c:tx>
          <c:spPr>
            <a:solidFill>
              <a:schemeClr val="accent6"/>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revol_'!$G$3:$G$38</c:f>
              <c:numCache>
                <c:formatCode>General</c:formatCode>
                <c:ptCount val="35"/>
                <c:pt idx="25">
                  <c:v>5840746</c:v>
                </c:pt>
                <c:pt idx="26">
                  <c:v>4528248</c:v>
                </c:pt>
                <c:pt idx="27">
                  <c:v>3175435</c:v>
                </c:pt>
                <c:pt idx="28">
                  <c:v>2551064</c:v>
                </c:pt>
                <c:pt idx="29">
                  <c:v>2187323</c:v>
                </c:pt>
              </c:numCache>
            </c:numRef>
          </c:val>
          <c:extLst>
            <c:ext xmlns:c16="http://schemas.microsoft.com/office/drawing/2014/chart" uri="{C3380CC4-5D6E-409C-BE32-E72D297353CC}">
              <c16:uniqueId val="{00000005-F2D2-4C02-A211-E8E84B4651A6}"/>
            </c:ext>
          </c:extLst>
        </c:ser>
        <c:ser>
          <c:idx val="6"/>
          <c:order val="6"/>
          <c:tx>
            <c:strRef>
              <c:f>'Grade and sub grade wise revol_'!$H$1:$H$2</c:f>
              <c:strCache>
                <c:ptCount val="1"/>
                <c:pt idx="0">
                  <c:v>G</c:v>
                </c:pt>
              </c:strCache>
            </c:strRef>
          </c:tx>
          <c:spPr>
            <a:solidFill>
              <a:schemeClr val="accent1">
                <a:lumMod val="60000"/>
              </a:schemeClr>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revol_'!$H$3:$H$38</c:f>
              <c:numCache>
                <c:formatCode>General</c:formatCode>
                <c:ptCount val="35"/>
                <c:pt idx="30">
                  <c:v>1808763</c:v>
                </c:pt>
                <c:pt idx="31">
                  <c:v>1729627</c:v>
                </c:pt>
                <c:pt idx="32">
                  <c:v>832193</c:v>
                </c:pt>
                <c:pt idx="33">
                  <c:v>1390628</c:v>
                </c:pt>
                <c:pt idx="34">
                  <c:v>701515</c:v>
                </c:pt>
              </c:numCache>
            </c:numRef>
          </c:val>
          <c:extLst>
            <c:ext xmlns:c16="http://schemas.microsoft.com/office/drawing/2014/chart" uri="{C3380CC4-5D6E-409C-BE32-E72D297353CC}">
              <c16:uniqueId val="{00000006-F2D2-4C02-A211-E8E84B4651A6}"/>
            </c:ext>
          </c:extLst>
        </c:ser>
        <c:dLbls>
          <c:dLblPos val="outEnd"/>
          <c:showLegendKey val="0"/>
          <c:showVal val="0"/>
          <c:showCatName val="0"/>
          <c:showSerName val="0"/>
          <c:showPercent val="0"/>
          <c:showBubbleSize val="0"/>
        </c:dLbls>
        <c:gapWidth val="0"/>
        <c:overlap val="83"/>
        <c:axId val="295601719"/>
        <c:axId val="295609719"/>
      </c:barChart>
      <c:catAx>
        <c:axId val="295601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crossAx val="295609719"/>
        <c:crosses val="autoZero"/>
        <c:auto val="1"/>
        <c:lblAlgn val="ctr"/>
        <c:lblOffset val="100"/>
        <c:noMultiLvlLbl val="0"/>
      </c:catAx>
      <c:valAx>
        <c:axId val="295609719"/>
        <c:scaling>
          <c:orientation val="minMax"/>
        </c:scaling>
        <c:delete val="0"/>
        <c:axPos val="l"/>
        <c:majorGridlines>
          <c:spPr>
            <a:ln w="9525" cap="flat" cmpd="sng" algn="ctr">
              <a:noFill/>
              <a:round/>
            </a:ln>
            <a:effectLst/>
          </c:spPr>
        </c:majorGridlines>
        <c:numFmt formatCode="&quot;$&quot;\ 0,,\ &quot;M&quot;" sourceLinked="0"/>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crossAx val="2956017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solid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Analytics.xlsx]Total Loant Amount By Homeowner!PivotTable9</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i="1">
                <a:solidFill>
                  <a:schemeClr val="bg1"/>
                </a:solidFill>
                <a:latin typeface="Arial" panose="020B0604020202020204" pitchFamily="34" charset="0"/>
                <a:cs typeface="Arial" panose="020B0604020202020204" pitchFamily="34" charset="0"/>
              </a:rPr>
              <a:t>Home Ownership WiseTotal</a:t>
            </a:r>
            <a:r>
              <a:rPr lang="en-US" b="1" i="1" baseline="0">
                <a:solidFill>
                  <a:schemeClr val="bg1"/>
                </a:solidFill>
                <a:latin typeface="Arial" panose="020B0604020202020204" pitchFamily="34" charset="0"/>
                <a:cs typeface="Arial" panose="020B0604020202020204" pitchFamily="34" charset="0"/>
              </a:rPr>
              <a:t> Loan Amount </a:t>
            </a:r>
            <a:endParaRPr lang="en-US" b="1" i="1">
              <a:solidFill>
                <a:schemeClr val="bg1"/>
              </a:solidFill>
              <a:latin typeface="Arial" panose="020B0604020202020204" pitchFamily="34" charset="0"/>
              <a:cs typeface="Arial" panose="020B0604020202020204" pitchFamily="34" charset="0"/>
            </a:endParaRPr>
          </a:p>
        </c:rich>
      </c:tx>
      <c:layout>
        <c:manualLayout>
          <c:xMode val="edge"/>
          <c:yMode val="edge"/>
          <c:x val="0.18638822744559527"/>
          <c:y val="1.681811939205273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lumMod val="50000"/>
            </a:schemeClr>
          </a:solidFill>
          <a:ln>
            <a:noFill/>
          </a:ln>
          <a:effectLst/>
        </c:spPr>
      </c:pivotFmt>
      <c:pivotFmt>
        <c:idx val="8"/>
        <c:spPr>
          <a:solidFill>
            <a:schemeClr val="accent2"/>
          </a:solidFill>
          <a:ln>
            <a:noFill/>
          </a:ln>
          <a:effectLst/>
        </c:spPr>
      </c:pivotFmt>
      <c:pivotFmt>
        <c:idx val="9"/>
        <c:spPr>
          <a:solidFill>
            <a:schemeClr val="accent1"/>
          </a:solidFill>
          <a:ln>
            <a:noFill/>
          </a:ln>
          <a:effectLst/>
        </c:spPr>
      </c:pivotFmt>
      <c:pivotFmt>
        <c:idx val="10"/>
        <c:spPr>
          <a:solidFill>
            <a:schemeClr val="accent5">
              <a:lumMod val="60000"/>
              <a:lumOff val="40000"/>
            </a:schemeClr>
          </a:solidFill>
          <a:ln>
            <a:noFill/>
          </a:ln>
          <a:effectLst/>
        </c:spPr>
      </c:pivotFmt>
      <c:pivotFmt>
        <c:idx val="11"/>
        <c:spPr>
          <a:solidFill>
            <a:schemeClr val="accent1"/>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pivotFmt>
      <c:pivotFmt>
        <c:idx val="13"/>
        <c:spPr>
          <a:solidFill>
            <a:schemeClr val="accent1">
              <a:lumMod val="5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1"/>
          </a:solidFill>
          <a:ln>
            <a:noFill/>
          </a:ln>
          <a:effectLst/>
        </c:spPr>
        <c:marker>
          <c:symbol val="none"/>
        </c:marker>
        <c:dLbl>
          <c:idx val="0"/>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2"/>
          </a:solidFill>
          <a:ln>
            <a:noFill/>
          </a:ln>
          <a:effectLst/>
        </c:spPr>
      </c:pivotFmt>
      <c:pivotFmt>
        <c:idx val="17"/>
        <c:spPr>
          <a:solidFill>
            <a:schemeClr val="accent1">
              <a:lumMod val="50000"/>
            </a:schemeClr>
          </a:solidFill>
          <a:ln>
            <a:noFill/>
          </a:ln>
          <a:effectLst/>
        </c:spPr>
      </c:pivotFmt>
      <c:pivotFmt>
        <c:idx val="18"/>
        <c:spPr>
          <a:solidFill>
            <a:schemeClr val="accent5">
              <a:lumMod val="60000"/>
              <a:lumOff val="40000"/>
            </a:schemeClr>
          </a:solidFill>
          <a:ln>
            <a:noFill/>
          </a:ln>
          <a:effectLst/>
        </c:spPr>
      </c:pivotFmt>
    </c:pivotFmts>
    <c:plotArea>
      <c:layout>
        <c:manualLayout>
          <c:layoutTarget val="inner"/>
          <c:xMode val="edge"/>
          <c:yMode val="edge"/>
          <c:x val="0.20018333747242634"/>
          <c:y val="0.25290697674418611"/>
          <c:w val="0.78744807873041855"/>
          <c:h val="0.69379844961240311"/>
        </c:manualLayout>
      </c:layout>
      <c:barChart>
        <c:barDir val="bar"/>
        <c:grouping val="clustered"/>
        <c:varyColors val="0"/>
        <c:ser>
          <c:idx val="0"/>
          <c:order val="0"/>
          <c:tx>
            <c:strRef>
              <c:f>'Total Loant Amount By Homeowner'!$B$1</c:f>
              <c:strCache>
                <c:ptCount val="1"/>
                <c:pt idx="0">
                  <c:v>Total</c:v>
                </c:pt>
              </c:strCache>
            </c:strRef>
          </c:tx>
          <c:spPr>
            <a:solidFill>
              <a:schemeClr val="accent1"/>
            </a:solidFill>
            <a:ln>
              <a:noFill/>
            </a:ln>
            <a:effectLst/>
          </c:spPr>
          <c:invertIfNegative val="0"/>
          <c:dPt>
            <c:idx val="2"/>
            <c:invertIfNegative val="0"/>
            <c:bubble3D val="0"/>
            <c:spPr>
              <a:solidFill>
                <a:schemeClr val="accent2"/>
              </a:solidFill>
              <a:ln>
                <a:noFill/>
              </a:ln>
              <a:effectLst/>
            </c:spPr>
            <c:extLst>
              <c:ext xmlns:c16="http://schemas.microsoft.com/office/drawing/2014/chart" uri="{C3380CC4-5D6E-409C-BE32-E72D297353CC}">
                <c16:uniqueId val="{00000001-18D8-4344-BE0B-7DBBA5F5CAC5}"/>
              </c:ext>
            </c:extLst>
          </c:dPt>
          <c:dPt>
            <c:idx val="3"/>
            <c:invertIfNegative val="0"/>
            <c:bubble3D val="0"/>
            <c:spPr>
              <a:solidFill>
                <a:schemeClr val="accent1">
                  <a:lumMod val="50000"/>
                </a:schemeClr>
              </a:solidFill>
              <a:ln>
                <a:noFill/>
              </a:ln>
              <a:effectLst/>
            </c:spPr>
            <c:extLst>
              <c:ext xmlns:c16="http://schemas.microsoft.com/office/drawing/2014/chart" uri="{C3380CC4-5D6E-409C-BE32-E72D297353CC}">
                <c16:uniqueId val="{00000003-18D8-4344-BE0B-7DBBA5F5CAC5}"/>
              </c:ext>
            </c:extLst>
          </c:dPt>
          <c:dPt>
            <c:idx val="4"/>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05-18D8-4344-BE0B-7DBBA5F5CAC5}"/>
              </c:ext>
            </c:extLst>
          </c:dPt>
          <c:dLbls>
            <c:numFmt formatCode="&quot;$&quot;\ 0.00,,\ &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Loant Amount By Homeowner'!$A$2:$A$7</c:f>
              <c:strCache>
                <c:ptCount val="5"/>
                <c:pt idx="0">
                  <c:v>NONE</c:v>
                </c:pt>
                <c:pt idx="1">
                  <c:v>OTHER</c:v>
                </c:pt>
                <c:pt idx="2">
                  <c:v>OWN</c:v>
                </c:pt>
                <c:pt idx="3">
                  <c:v>RENT</c:v>
                </c:pt>
                <c:pt idx="4">
                  <c:v>MORTGAGE</c:v>
                </c:pt>
              </c:strCache>
            </c:strRef>
          </c:cat>
          <c:val>
            <c:numRef>
              <c:f>'Total Loant Amount By Homeowner'!$B$2:$B$7</c:f>
              <c:numCache>
                <c:formatCode>General</c:formatCode>
                <c:ptCount val="5"/>
                <c:pt idx="0">
                  <c:v>16800</c:v>
                </c:pt>
                <c:pt idx="1">
                  <c:v>1044975</c:v>
                </c:pt>
                <c:pt idx="2">
                  <c:v>31365150</c:v>
                </c:pt>
                <c:pt idx="3">
                  <c:v>189081725</c:v>
                </c:pt>
                <c:pt idx="4">
                  <c:v>224094000</c:v>
                </c:pt>
              </c:numCache>
            </c:numRef>
          </c:val>
          <c:extLst>
            <c:ext xmlns:c16="http://schemas.microsoft.com/office/drawing/2014/chart" uri="{C3380CC4-5D6E-409C-BE32-E72D297353CC}">
              <c16:uniqueId val="{00000006-18D8-4344-BE0B-7DBBA5F5CAC5}"/>
            </c:ext>
          </c:extLst>
        </c:ser>
        <c:dLbls>
          <c:dLblPos val="outEnd"/>
          <c:showLegendKey val="0"/>
          <c:showVal val="1"/>
          <c:showCatName val="0"/>
          <c:showSerName val="0"/>
          <c:showPercent val="0"/>
          <c:showBubbleSize val="0"/>
        </c:dLbls>
        <c:gapWidth val="45"/>
        <c:overlap val="-3"/>
        <c:axId val="1049204920"/>
        <c:axId val="1049208120"/>
      </c:barChart>
      <c:catAx>
        <c:axId val="1049204920"/>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49208120"/>
        <c:crosses val="autoZero"/>
        <c:auto val="1"/>
        <c:lblAlgn val="ctr"/>
        <c:lblOffset val="100"/>
        <c:noMultiLvlLbl val="0"/>
      </c:catAx>
      <c:valAx>
        <c:axId val="1049208120"/>
        <c:scaling>
          <c:orientation val="minMax"/>
        </c:scaling>
        <c:delete val="1"/>
        <c:axPos val="b"/>
        <c:majorGridlines>
          <c:spPr>
            <a:ln w="9525" cap="flat" cmpd="sng" algn="ctr">
              <a:noFill/>
              <a:round/>
            </a:ln>
            <a:effectLst/>
          </c:spPr>
        </c:majorGridlines>
        <c:numFmt formatCode="General" sourceLinked="1"/>
        <c:majorTickMark val="none"/>
        <c:minorTickMark val="none"/>
        <c:tickLblPos val="nextTo"/>
        <c:crossAx val="10492049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Analytics.xlsx]Total Funded amount By Year.!PivotTable7</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400" b="1" i="1">
                <a:latin typeface="Arial" panose="020B0604020202020204" pitchFamily="34" charset="0"/>
                <a:cs typeface="Arial" panose="020B0604020202020204" pitchFamily="34" charset="0"/>
              </a:rPr>
              <a:t>Total Funded Amount By Year</a:t>
            </a:r>
          </a:p>
        </c:rich>
      </c:tx>
      <c:layout>
        <c:manualLayout>
          <c:xMode val="edge"/>
          <c:yMode val="edge"/>
          <c:x val="0.23099186210341302"/>
          <c:y val="5.0428643469490669E-3"/>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2"/>
          </a:solidFill>
          <a:ln>
            <a:noFill/>
          </a:ln>
          <a:effectLst>
            <a:outerShdw blurRad="57150" dist="19050" dir="5400000" algn="ctr" rotWithShape="0">
              <a:srgbClr val="000000">
                <a:alpha val="63000"/>
              </a:srgbClr>
            </a:outerShdw>
          </a:effectLst>
        </c:spPr>
        <c:marker>
          <c:symbol val="none"/>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a:outerShdw blurRad="57150" dist="19050" dir="5400000" algn="ctr" rotWithShape="0">
              <a:srgbClr val="000000">
                <a:alpha val="63000"/>
              </a:srgbClr>
            </a:outerShdw>
          </a:effectLst>
        </c:spPr>
        <c:marker>
          <c:symbol val="none"/>
        </c:marker>
        <c:dLbl>
          <c:idx val="0"/>
          <c:numFmt formatCode="&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layout>
            <c:manualLayout>
              <c:x val="-0.11221579798036926"/>
              <c:y val="-8.0564324935202131E-2"/>
            </c:manualLayout>
          </c:layout>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layout>
            <c:manualLayout>
              <c:x val="-7.8463553815198706E-2"/>
              <c:y val="-7.5364116926881802E-2"/>
            </c:manualLayout>
          </c:layout>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layout>
            <c:manualLayout>
              <c:x val="-0.12460688823232834"/>
              <c:y val="-1.2569438653753756E-2"/>
            </c:manualLayout>
          </c:layout>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layout>
            <c:manualLayout>
              <c:x val="-7.8463553815198706E-2"/>
              <c:y val="-7.5364116926881802E-2"/>
            </c:manualLayout>
          </c:layout>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layout>
            <c:manualLayout>
              <c:x val="-0.11221579798036926"/>
              <c:y val="-8.0564324935202131E-2"/>
            </c:manualLayout>
          </c:layout>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layout>
            <c:manualLayout>
              <c:x val="-0.12460688823232834"/>
              <c:y val="-1.2569438653753756E-2"/>
            </c:manualLayout>
          </c:layout>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a:outerShdw blurRad="57150" dist="19050" dir="5400000" algn="ctr" rotWithShape="0">
              <a:srgbClr val="000000">
                <a:alpha val="63000"/>
              </a:srgbClr>
            </a:outerShdw>
          </a:effectLst>
        </c:spPr>
        <c:marker>
          <c:symbol val="none"/>
        </c:marker>
      </c:pivotFmt>
      <c:pivotFmt>
        <c:idx val="15"/>
        <c:spPr>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6"/>
        <c:spPr>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layout>
            <c:manualLayout>
              <c:x val="-7.8463553815198706E-2"/>
              <c:y val="-7.5364116926881802E-2"/>
            </c:manualLayout>
          </c:layout>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7"/>
        <c:spPr>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layout>
            <c:manualLayout>
              <c:x val="-0.11221579798036926"/>
              <c:y val="-8.0564324935202131E-2"/>
            </c:manualLayout>
          </c:layout>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8"/>
        <c:spPr>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Lbl>
          <c:idx val="0"/>
          <c:layout>
            <c:manualLayout>
              <c:x val="-0.12460688823232834"/>
              <c:y val="-1.2569438653753756E-2"/>
            </c:manualLayout>
          </c:layout>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219369796010687"/>
          <c:y val="5.840634125990822E-2"/>
          <c:w val="0.79985298067544075"/>
          <c:h val="0.85732887894645204"/>
        </c:manualLayout>
      </c:layout>
      <c:areaChart>
        <c:grouping val="stacked"/>
        <c:varyColors val="0"/>
        <c:ser>
          <c:idx val="0"/>
          <c:order val="0"/>
          <c:tx>
            <c:strRef>
              <c:f>'Total Funded amount By Year.'!$B$1</c:f>
              <c:strCache>
                <c:ptCount val="1"/>
                <c:pt idx="0">
                  <c:v>Sum of funded_amnt</c:v>
                </c:pt>
              </c:strCache>
            </c:strRef>
          </c:tx>
          <c:spPr>
            <a:solidFill>
              <a:schemeClr val="accent2"/>
            </a:solidFill>
            <a:ln>
              <a:noFill/>
            </a:ln>
            <a:effectLst>
              <a:outerShdw blurRad="57150" dist="19050" dir="5400000" algn="ctr" rotWithShape="0">
                <a:srgbClr val="000000">
                  <a:alpha val="63000"/>
                </a:srgbClr>
              </a:outerShdw>
            </a:effectLst>
          </c:spPr>
          <c:dLbls>
            <c:delete val="1"/>
          </c:dLbls>
          <c:cat>
            <c:strRef>
              <c:f>'Total Funded amount By Year.'!$A$2:$A$7</c:f>
              <c:strCache>
                <c:ptCount val="5"/>
                <c:pt idx="0">
                  <c:v>2007</c:v>
                </c:pt>
                <c:pt idx="1">
                  <c:v>2008</c:v>
                </c:pt>
                <c:pt idx="2">
                  <c:v>2009</c:v>
                </c:pt>
                <c:pt idx="3">
                  <c:v>2010</c:v>
                </c:pt>
                <c:pt idx="4">
                  <c:v>2011</c:v>
                </c:pt>
              </c:strCache>
            </c:strRef>
          </c:cat>
          <c:val>
            <c:numRef>
              <c:f>'Total Funded amount By Year.'!$B$2:$B$7</c:f>
              <c:numCache>
                <c:formatCode>General</c:formatCode>
                <c:ptCount val="5"/>
                <c:pt idx="0">
                  <c:v>2152175</c:v>
                </c:pt>
                <c:pt idx="1">
                  <c:v>13457075</c:v>
                </c:pt>
                <c:pt idx="2">
                  <c:v>46324425</c:v>
                </c:pt>
                <c:pt idx="3">
                  <c:v>116635400</c:v>
                </c:pt>
                <c:pt idx="4">
                  <c:v>256241250</c:v>
                </c:pt>
              </c:numCache>
            </c:numRef>
          </c:val>
          <c:extLst>
            <c:ext xmlns:c16="http://schemas.microsoft.com/office/drawing/2014/chart" uri="{C3380CC4-5D6E-409C-BE32-E72D297353CC}">
              <c16:uniqueId val="{00000000-484E-4A68-B655-7C7A3627A92E}"/>
            </c:ext>
          </c:extLst>
        </c:ser>
        <c:dLbls>
          <c:showLegendKey val="0"/>
          <c:showVal val="1"/>
          <c:showCatName val="0"/>
          <c:showSerName val="0"/>
          <c:showPercent val="0"/>
          <c:showBubbleSize val="0"/>
        </c:dLbls>
        <c:axId val="254580487"/>
        <c:axId val="254579527"/>
      </c:areaChart>
      <c:lineChart>
        <c:grouping val="stacked"/>
        <c:varyColors val="0"/>
        <c:ser>
          <c:idx val="1"/>
          <c:order val="1"/>
          <c:tx>
            <c:strRef>
              <c:f>'Total Funded amount By Year.'!$C$1</c:f>
              <c:strCache>
                <c:ptCount val="1"/>
                <c:pt idx="0">
                  <c:v>Sum of funded_amnt2</c:v>
                </c:pt>
              </c:strCache>
            </c:strRef>
          </c:tx>
          <c:spPr>
            <a:ln w="34925" cap="rnd">
              <a:solidFill>
                <a:schemeClr val="accent1">
                  <a:lumMod val="40000"/>
                  <a:lumOff val="60000"/>
                </a:schemeClr>
              </a:solidFill>
              <a:round/>
            </a:ln>
            <a:effectLst>
              <a:outerShdw blurRad="57150" dist="19050" dir="5400000" algn="ctr" rotWithShape="0">
                <a:srgbClr val="000000">
                  <a:alpha val="63000"/>
                </a:srgbClr>
              </a:outerShdw>
            </a:effectLst>
          </c:spPr>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dPt>
            <c:idx val="2"/>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1-484E-4A68-B655-7C7A3627A92E}"/>
              </c:ext>
            </c:extLst>
          </c:dPt>
          <c:dPt>
            <c:idx val="3"/>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2-484E-4A68-B655-7C7A3627A92E}"/>
              </c:ext>
            </c:extLst>
          </c:dPt>
          <c:dPt>
            <c:idx val="4"/>
            <c:marker>
              <c:symbol val="circle"/>
              <c:size val="7"/>
              <c:spPr>
                <a:solidFill>
                  <a:schemeClr val="accent1">
                    <a:lumMod val="50000"/>
                  </a:schemeClr>
                </a:solidFill>
                <a:ln w="9525">
                  <a:solidFill>
                    <a:schemeClr val="accent1">
                      <a:lumMod val="50000"/>
                    </a:schemeClr>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3-484E-4A68-B655-7C7A3627A92E}"/>
              </c:ext>
            </c:extLst>
          </c:dPt>
          <c:dLbls>
            <c:dLbl>
              <c:idx val="2"/>
              <c:layout>
                <c:manualLayout>
                  <c:x val="-7.8463553815198706E-2"/>
                  <c:y val="-7.536411692688180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84E-4A68-B655-7C7A3627A92E}"/>
                </c:ext>
              </c:extLst>
            </c:dLbl>
            <c:dLbl>
              <c:idx val="3"/>
              <c:layout>
                <c:manualLayout>
                  <c:x val="-0.11221579798036926"/>
                  <c:y val="-8.056432493520213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84E-4A68-B655-7C7A3627A92E}"/>
                </c:ext>
              </c:extLst>
            </c:dLbl>
            <c:dLbl>
              <c:idx val="4"/>
              <c:layout>
                <c:manualLayout>
                  <c:x val="-0.12460688823232834"/>
                  <c:y val="-1.256943865375375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84E-4A68-B655-7C7A3627A92E}"/>
                </c:ext>
              </c:extLst>
            </c:dLbl>
            <c:numFmt formatCode="&quot;$&quot;\ 00,,\ &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'Total Funded amount By Year.'!$A$2:$A$7</c:f>
              <c:strCache>
                <c:ptCount val="5"/>
                <c:pt idx="0">
                  <c:v>2007</c:v>
                </c:pt>
                <c:pt idx="1">
                  <c:v>2008</c:v>
                </c:pt>
                <c:pt idx="2">
                  <c:v>2009</c:v>
                </c:pt>
                <c:pt idx="3">
                  <c:v>2010</c:v>
                </c:pt>
                <c:pt idx="4">
                  <c:v>2011</c:v>
                </c:pt>
              </c:strCache>
            </c:strRef>
          </c:cat>
          <c:val>
            <c:numRef>
              <c:f>'Total Funded amount By Year.'!$C$2:$C$7</c:f>
              <c:numCache>
                <c:formatCode>General</c:formatCode>
                <c:ptCount val="5"/>
                <c:pt idx="0">
                  <c:v>2152175</c:v>
                </c:pt>
                <c:pt idx="1">
                  <c:v>13457075</c:v>
                </c:pt>
                <c:pt idx="2">
                  <c:v>46324425</c:v>
                </c:pt>
                <c:pt idx="3">
                  <c:v>116635400</c:v>
                </c:pt>
                <c:pt idx="4">
                  <c:v>256241250</c:v>
                </c:pt>
              </c:numCache>
            </c:numRef>
          </c:val>
          <c:smooth val="0"/>
          <c:extLst>
            <c:ext xmlns:c16="http://schemas.microsoft.com/office/drawing/2014/chart" uri="{C3380CC4-5D6E-409C-BE32-E72D297353CC}">
              <c16:uniqueId val="{00000004-484E-4A68-B655-7C7A3627A92E}"/>
            </c:ext>
          </c:extLst>
        </c:ser>
        <c:dLbls>
          <c:showLegendKey val="0"/>
          <c:showVal val="1"/>
          <c:showCatName val="0"/>
          <c:showSerName val="0"/>
          <c:showPercent val="0"/>
          <c:showBubbleSize val="0"/>
        </c:dLbls>
        <c:marker val="1"/>
        <c:smooth val="0"/>
        <c:axId val="254580487"/>
        <c:axId val="254579527"/>
      </c:lineChart>
      <c:catAx>
        <c:axId val="254580487"/>
        <c:scaling>
          <c:orientation val="minMax"/>
        </c:scaling>
        <c:delete val="0"/>
        <c:axPos val="b"/>
        <c:numFmt formatCode="General" sourceLinked="1"/>
        <c:majorTickMark val="out"/>
        <c:minorTickMark val="none"/>
        <c:tickLblPos val="nextTo"/>
        <c:spPr>
          <a:noFill/>
          <a:ln w="12700"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54579527"/>
        <c:crosses val="autoZero"/>
        <c:auto val="1"/>
        <c:lblAlgn val="ctr"/>
        <c:lblOffset val="100"/>
        <c:noMultiLvlLbl val="0"/>
      </c:catAx>
      <c:valAx>
        <c:axId val="254579527"/>
        <c:scaling>
          <c:orientation val="minMax"/>
          <c:max val="300000000"/>
        </c:scaling>
        <c:delete val="0"/>
        <c:axPos val="l"/>
        <c:numFmt formatCode="\ \$\ 0,,\ \M" sourceLinked="0"/>
        <c:majorTickMark val="none"/>
        <c:minorTickMark val="none"/>
        <c:tickLblPos val="low"/>
        <c:spPr>
          <a:noFill/>
          <a:ln>
            <a:solidFill>
              <a:sysClr val="windowText" lastClr="000000"/>
            </a:solidFill>
          </a:ln>
          <a:effectLst/>
        </c:spPr>
        <c:txPr>
          <a:bodyPr rot="0" spcFirstLastPara="1" vertOverflow="ellipsis" wrap="square" anchor="b" anchorCtr="0"/>
          <a:lstStyle/>
          <a:p>
            <a:pPr>
              <a:defRPr sz="900" b="1" i="1" u="none" strike="noStrike" kern="1200" baseline="0">
                <a:solidFill>
                  <a:schemeClr val="lt1">
                    <a:lumMod val="85000"/>
                  </a:schemeClr>
                </a:solidFill>
                <a:latin typeface="Arial" panose="020B0604020202020204" pitchFamily="34" charset="0"/>
                <a:ea typeface="+mn-ea"/>
                <a:cs typeface="Arial" panose="020B0604020202020204" pitchFamily="34" charset="0"/>
              </a:defRPr>
            </a:pPr>
            <a:endParaRPr lang="en-US"/>
          </a:p>
        </c:txPr>
        <c:crossAx val="254580487"/>
        <c:crosses val="autoZero"/>
        <c:crossBetween val="between"/>
        <c:majorUnit val="100000000"/>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tx1"/>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IN" sz="1200">
                <a:solidFill>
                  <a:schemeClr val="bg1"/>
                </a:solidFill>
                <a:latin typeface="Arial" panose="020B0604020202020204" pitchFamily="34" charset="0"/>
                <a:cs typeface="Arial" panose="020B0604020202020204" pitchFamily="34" charset="0"/>
              </a:rPr>
              <a:t>Total Payment for Verified &amp; Not Verified Status</a:t>
            </a:r>
          </a:p>
        </c:rich>
      </c:tx>
      <c:layout>
        <c:manualLayout>
          <c:xMode val="edge"/>
          <c:yMode val="edge"/>
          <c:x val="0.16734711286089241"/>
          <c:y val="0"/>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948A-42B4-8B62-D87EFA7D2258}"/>
              </c:ext>
            </c:extLst>
          </c:dPt>
          <c:dPt>
            <c:idx val="1"/>
            <c:bubble3D val="0"/>
            <c:explosion val="4"/>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948A-42B4-8B62-D87EFA7D2258}"/>
              </c:ext>
            </c:extLst>
          </c:dPt>
          <c:dLbls>
            <c:dLbl>
              <c:idx val="0"/>
              <c:layout>
                <c:manualLayout>
                  <c:x val="4.3093297548332772E-3"/>
                  <c:y val="3.7410505978419363E-2"/>
                </c:manualLayout>
              </c:layout>
              <c:tx>
                <c:rich>
                  <a:bodyPr/>
                  <a:lstStyle/>
                  <a:p>
                    <a:fld id="{7B058F75-88F3-4A0C-B671-5D414C6A67E3}" type="VALUE">
                      <a:rPr lang="en-US">
                        <a:latin typeface="Arial Black" panose="020B0A04020102020204" pitchFamily="34" charset="0"/>
                      </a:rPr>
                      <a:pPr/>
                      <a:t>[VALUE]</a:t>
                    </a:fld>
                    <a:r>
                      <a:rPr lang="en-US" baseline="0">
                        <a:latin typeface="Arial Black" panose="020B0A04020102020204" pitchFamily="34" charset="0"/>
                      </a:rPr>
                      <a:t> </a:t>
                    </a:r>
                    <a:br>
                      <a:rPr lang="en-US" baseline="0">
                        <a:latin typeface="Arial Black" panose="020B0A04020102020204" pitchFamily="34" charset="0"/>
                      </a:rPr>
                    </a:br>
                    <a:fld id="{7F055A16-7D20-4CE5-8CBC-750A1882FC3D}" type="PERCENTAGE">
                      <a:rPr lang="en-US" baseline="0">
                        <a:latin typeface="Arial Black" panose="020B0A04020102020204" pitchFamily="34" charset="0"/>
                      </a:rPr>
                      <a:pPr/>
                      <a:t>[PERCENTAGE]</a:t>
                    </a:fld>
                    <a:endParaRPr lang="en-US" baseline="0">
                      <a:latin typeface="Arial Black" panose="020B0A04020102020204" pitchFamily="34" charset="0"/>
                    </a:endParaRPr>
                  </a:p>
                </c:rich>
              </c:tx>
              <c:dLblPos val="bestFit"/>
              <c:showLegendKey val="0"/>
              <c:showVal val="1"/>
              <c:showCatName val="0"/>
              <c:showSerName val="0"/>
              <c:showPercent val="1"/>
              <c:showBubbleSize val="0"/>
              <c:extLst>
                <c:ext xmlns:c15="http://schemas.microsoft.com/office/drawing/2012/chart" uri="{CE6537A1-D6FC-4f65-9D91-7224C49458BB}">
                  <c15:layout>
                    <c:manualLayout>
                      <c:w val="0.27994987468671678"/>
                      <c:h val="0.24888888888888885"/>
                    </c:manualLayout>
                  </c15:layout>
                  <c15:dlblFieldTable/>
                  <c15:showDataLabelsRange val="0"/>
                </c:ext>
                <c:ext xmlns:c16="http://schemas.microsoft.com/office/drawing/2014/chart" uri="{C3380CC4-5D6E-409C-BE32-E72D297353CC}">
                  <c16:uniqueId val="{00000001-948A-42B4-8B62-D87EFA7D2258}"/>
                </c:ext>
              </c:extLst>
            </c:dLbl>
            <c:dLbl>
              <c:idx val="1"/>
              <c:layout>
                <c:manualLayout>
                  <c:x val="1.7286326051348843E-2"/>
                  <c:y val="-0.66020432341790614"/>
                </c:manualLayout>
              </c:layout>
              <c:tx>
                <c:rich>
                  <a:bodyPr rot="0" spcFirstLastPara="1" vertOverflow="ellipsis" vert="horz" wrap="square" lIns="38100" tIns="19050" rIns="38100" bIns="19050" anchor="ctr" anchorCtr="0">
                    <a:spAutoFit/>
                  </a:bodyPr>
                  <a:lstStyle/>
                  <a:p>
                    <a:pPr algn="ctr">
                      <a:defRPr lang="en-US" sz="900" b="1" i="0" u="none" strike="noStrike" kern="1200" baseline="0">
                        <a:solidFill>
                          <a:schemeClr val="lt1"/>
                        </a:solidFill>
                        <a:latin typeface="+mn-lt"/>
                        <a:ea typeface="+mn-ea"/>
                        <a:cs typeface="+mn-cs"/>
                      </a:defRPr>
                    </a:pPr>
                    <a:fld id="{A31E9285-E506-4B8A-BE76-5E0059C44DFD}" type="VALUE">
                      <a:rPr lang="en-US" sz="900" b="1" i="0" u="none" strike="noStrike" kern="1200" baseline="0">
                        <a:solidFill>
                          <a:schemeClr val="lt1"/>
                        </a:solidFill>
                        <a:latin typeface="Arial Black" panose="020B0A04020102020204" pitchFamily="34" charset="0"/>
                        <a:ea typeface="+mn-ea"/>
                        <a:cs typeface="+mn-cs"/>
                      </a:rPr>
                      <a:pPr algn="ctr">
                        <a:defRPr lang="en-US"/>
                      </a:pPr>
                      <a:t>[VALUE]</a:t>
                    </a:fld>
                    <a:br>
                      <a:rPr lang="en-US" sz="900" b="1" i="0" u="none" strike="noStrike" kern="1200" baseline="0">
                        <a:solidFill>
                          <a:schemeClr val="lt1"/>
                        </a:solidFill>
                        <a:latin typeface="Arial Black" panose="020B0A04020102020204" pitchFamily="34" charset="0"/>
                        <a:ea typeface="+mn-ea"/>
                        <a:cs typeface="+mn-cs"/>
                      </a:rPr>
                    </a:br>
                    <a:r>
                      <a:rPr lang="en-US" sz="900" b="1" i="0" u="none" strike="noStrike" kern="1200" baseline="0">
                        <a:solidFill>
                          <a:schemeClr val="lt1"/>
                        </a:solidFill>
                        <a:latin typeface="Arial Black" panose="020B0A04020102020204" pitchFamily="34" charset="0"/>
                        <a:ea typeface="+mn-ea"/>
                        <a:cs typeface="+mn-cs"/>
                      </a:rPr>
                      <a:t> </a:t>
                    </a:r>
                    <a:fld id="{20BB23EF-0159-49CF-BF38-F6A0FD0DD3BE}" type="PERCENTAGE">
                      <a:rPr lang="en-US" sz="900" b="1" i="0" u="none" strike="noStrike" kern="1200" baseline="0">
                        <a:solidFill>
                          <a:schemeClr val="lt1"/>
                        </a:solidFill>
                        <a:latin typeface="Arial Black" panose="020B0A04020102020204" pitchFamily="34" charset="0"/>
                        <a:ea typeface="+mn-ea"/>
                        <a:cs typeface="+mn-cs"/>
                      </a:rPr>
                      <a:pPr algn="ctr">
                        <a:defRPr lang="en-US"/>
                      </a:pPr>
                      <a:t>[PERCENTAGE]</a:t>
                    </a:fld>
                    <a:endParaRPr lang="en-US" sz="900" b="1" i="0" u="none" strike="noStrike" kern="1200" baseline="0">
                      <a:solidFill>
                        <a:schemeClr val="lt1"/>
                      </a:solidFill>
                      <a:latin typeface="Arial Black" panose="020B0A04020102020204" pitchFamily="34" charset="0"/>
                      <a:ea typeface="+mn-ea"/>
                      <a:cs typeface="+mn-cs"/>
                    </a:endParaRPr>
                  </a:p>
                </c:rich>
              </c:tx>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layout>
                    <c:manualLayout>
                      <c:w val="0.25906432748538011"/>
                      <c:h val="0.24888888888888885"/>
                    </c:manualLayout>
                  </c15:layout>
                  <c15:dlblFieldTable/>
                  <c15:showDataLabelsRange val="0"/>
                </c:ext>
                <c:ext xmlns:c16="http://schemas.microsoft.com/office/drawing/2014/chart" uri="{C3380CC4-5D6E-409C-BE32-E72D297353CC}">
                  <c16:uniqueId val="{00000003-948A-42B4-8B62-D87EFA7D2258}"/>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showLeaderLines val="0"/>
            <c:extLst>
              <c:ext xmlns:c15="http://schemas.microsoft.com/office/drawing/2012/chart" uri="{CE6537A1-D6FC-4f65-9D91-7224C49458BB}"/>
            </c:extLst>
          </c:dLbls>
          <c:cat>
            <c:strRef>
              <c:f>'Total Payment for Verified Stat'!$D$2:$D$3</c:f>
              <c:strCache>
                <c:ptCount val="2"/>
                <c:pt idx="0">
                  <c:v>Not Verified</c:v>
                </c:pt>
                <c:pt idx="1">
                  <c:v>Verified</c:v>
                </c:pt>
              </c:strCache>
            </c:strRef>
          </c:cat>
          <c:val>
            <c:numRef>
              <c:f>'Total Payment for Verified Stat'!$E$2:$E$3</c:f>
              <c:numCache>
                <c:formatCode>"$"\ 0.00,,\ "M"</c:formatCode>
                <c:ptCount val="2"/>
                <c:pt idx="0">
                  <c:v>153541418.21059909</c:v>
                </c:pt>
                <c:pt idx="1">
                  <c:v>329162975.7127887</c:v>
                </c:pt>
              </c:numCache>
            </c:numRef>
          </c:val>
          <c:extLst>
            <c:ext xmlns:c16="http://schemas.microsoft.com/office/drawing/2014/chart" uri="{C3380CC4-5D6E-409C-BE32-E72D297353CC}">
              <c16:uniqueId val="{00000004-948A-42B4-8B62-D87EFA7D2258}"/>
            </c:ext>
          </c:extLst>
        </c:ser>
        <c:dLbls>
          <c:dLblPos val="inEnd"/>
          <c:showLegendKey val="0"/>
          <c:showVal val="1"/>
          <c:showCatName val="0"/>
          <c:showSerName val="0"/>
          <c:showPercent val="0"/>
          <c:showBubbleSize val="0"/>
          <c:showLeaderLines val="0"/>
        </c:dLbls>
        <c:firstSliceAng val="0"/>
      </c:pieChart>
      <c:spPr>
        <a:noFill/>
        <a:ln>
          <a:noFill/>
        </a:ln>
        <a:effectLst/>
      </c:spPr>
    </c:plotArea>
    <c:legend>
      <c:legendPos val="r"/>
      <c:overlay val="0"/>
      <c:spPr>
        <a:solidFill>
          <a:schemeClr val="tx1"/>
        </a:solid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Analytics.xlsx]Year Wise Loan Amt Details!PivotTable1</c:name>
    <c:fmtId val="0"/>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400" b="1" i="1">
                <a:solidFill>
                  <a:schemeClr val="bg1"/>
                </a:solidFill>
                <a:latin typeface="Arial" panose="020B0604020202020204" pitchFamily="34" charset="0"/>
                <a:cs typeface="Arial" panose="020B0604020202020204" pitchFamily="34" charset="0"/>
              </a:rPr>
              <a:t>Year</a:t>
            </a:r>
            <a:r>
              <a:rPr lang="en-US" sz="1400" b="1" i="1" baseline="0">
                <a:solidFill>
                  <a:schemeClr val="bg1"/>
                </a:solidFill>
                <a:latin typeface="Arial" panose="020B0604020202020204" pitchFamily="34" charset="0"/>
                <a:cs typeface="Arial" panose="020B0604020202020204" pitchFamily="34" charset="0"/>
              </a:rPr>
              <a:t> Wise Loan Amount </a:t>
            </a:r>
            <a:endParaRPr lang="en-US" sz="1400" b="1" i="1">
              <a:solidFill>
                <a:schemeClr val="bg1"/>
              </a:solidFill>
              <a:latin typeface="Arial" panose="020B0604020202020204" pitchFamily="34" charset="0"/>
              <a:cs typeface="Arial" panose="020B0604020202020204" pitchFamily="34" charset="0"/>
            </a:endParaRPr>
          </a:p>
        </c:rich>
      </c:tx>
      <c:layout>
        <c:manualLayout>
          <c:xMode val="edge"/>
          <c:yMode val="edge"/>
          <c:x val="0.30297614313362342"/>
          <c:y val="6.702186851911176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pivotFmt>
    </c:pivotFmts>
    <c:plotArea>
      <c:layout/>
      <c:barChart>
        <c:barDir val="col"/>
        <c:grouping val="clustered"/>
        <c:varyColors val="0"/>
        <c:ser>
          <c:idx val="0"/>
          <c:order val="0"/>
          <c:tx>
            <c:strRef>
              <c:f>'Year Wise Loan Amt Details'!$B$1</c:f>
              <c:strCache>
                <c:ptCount val="1"/>
                <c:pt idx="0">
                  <c:v>Total</c:v>
                </c:pt>
              </c:strCache>
            </c:strRef>
          </c:tx>
          <c:spPr>
            <a:solidFill>
              <a:schemeClr val="accent1"/>
            </a:solidFill>
            <a:ln>
              <a:noFill/>
            </a:ln>
            <a:effectLst/>
          </c:spPr>
          <c:invertIfNegative val="0"/>
          <c:dPt>
            <c:idx val="4"/>
            <c:invertIfNegative val="0"/>
            <c:bubble3D val="0"/>
            <c:spPr>
              <a:solidFill>
                <a:schemeClr val="accent2"/>
              </a:solidFill>
              <a:ln>
                <a:noFill/>
              </a:ln>
              <a:effectLst/>
            </c:spPr>
            <c:extLst>
              <c:ext xmlns:c16="http://schemas.microsoft.com/office/drawing/2014/chart" uri="{C3380CC4-5D6E-409C-BE32-E72D297353CC}">
                <c16:uniqueId val="{00000001-BA04-495F-8635-0CE0BD85571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 Wise Loan Amt Details'!$A$2:$A$7</c:f>
              <c:strCache>
                <c:ptCount val="5"/>
                <c:pt idx="0">
                  <c:v>2007</c:v>
                </c:pt>
                <c:pt idx="1">
                  <c:v>2008</c:v>
                </c:pt>
                <c:pt idx="2">
                  <c:v>2009</c:v>
                </c:pt>
                <c:pt idx="3">
                  <c:v>2010</c:v>
                </c:pt>
                <c:pt idx="4">
                  <c:v>2011</c:v>
                </c:pt>
              </c:strCache>
            </c:strRef>
          </c:cat>
          <c:val>
            <c:numRef>
              <c:f>'Year Wise Loan Amt Details'!$B$2:$B$7</c:f>
              <c:numCache>
                <c:formatCode>"$"\ 0.00,,\ "M"</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5027-40C8-9D39-9B791F72041D}"/>
            </c:ext>
          </c:extLst>
        </c:ser>
        <c:dLbls>
          <c:dLblPos val="outEnd"/>
          <c:showLegendKey val="0"/>
          <c:showVal val="1"/>
          <c:showCatName val="0"/>
          <c:showSerName val="0"/>
          <c:showPercent val="0"/>
          <c:showBubbleSize val="0"/>
        </c:dLbls>
        <c:gapWidth val="121"/>
        <c:overlap val="-27"/>
        <c:axId val="469297863"/>
        <c:axId val="469297223"/>
      </c:barChart>
      <c:catAx>
        <c:axId val="469297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69297223"/>
        <c:crosses val="autoZero"/>
        <c:auto val="1"/>
        <c:lblAlgn val="ctr"/>
        <c:lblOffset val="100"/>
        <c:noMultiLvlLbl val="0"/>
      </c:catAx>
      <c:valAx>
        <c:axId val="469297223"/>
        <c:scaling>
          <c:orientation val="minMax"/>
        </c:scaling>
        <c:delete val="0"/>
        <c:axPos val="l"/>
        <c:numFmt formatCode="&quot;$&quot;\ 0.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692978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Analytics.xlsx]Grade and sub grade wise revol_!PivotTable4</c:name>
    <c:fmtId val="0"/>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600" b="1" i="1" baseline="0">
                <a:solidFill>
                  <a:schemeClr val="bg1"/>
                </a:solidFill>
                <a:effectLst/>
                <a:latin typeface="Arial" panose="020B0604020202020204" pitchFamily="34" charset="0"/>
                <a:cs typeface="Arial" panose="020B0604020202020204" pitchFamily="34" charset="0"/>
              </a:rPr>
              <a:t>Grade and sub-grade wise revolving balance</a:t>
            </a:r>
            <a:endParaRPr lang="en-IN" sz="1200" b="1" i="1">
              <a:solidFill>
                <a:schemeClr val="bg1"/>
              </a:solidFill>
              <a:effectLst/>
              <a:latin typeface="Arial" panose="020B0604020202020204" pitchFamily="34" charset="0"/>
              <a:cs typeface="Arial" panose="020B0604020202020204" pitchFamily="34" charset="0"/>
            </a:endParaRPr>
          </a:p>
        </c:rich>
      </c:tx>
      <c:layout>
        <c:manualLayout>
          <c:xMode val="edge"/>
          <c:yMode val="edge"/>
          <c:x val="0.18608508977361432"/>
          <c:y val="5.896684439108789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'Grade and sub grade wise revol_'!$B$1:$B$2</c:f>
              <c:strCache>
                <c:ptCount val="1"/>
                <c:pt idx="0">
                  <c:v>A</c:v>
                </c:pt>
              </c:strCache>
            </c:strRef>
          </c:tx>
          <c:spPr>
            <a:solidFill>
              <a:schemeClr val="accent1"/>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revol_'!$B$3:$B$38</c:f>
              <c:numCache>
                <c:formatCode>General</c:formatCode>
                <c:ptCount val="35"/>
                <c:pt idx="0">
                  <c:v>11365196</c:v>
                </c:pt>
                <c:pt idx="1">
                  <c:v>14004780</c:v>
                </c:pt>
                <c:pt idx="2">
                  <c:v>19543922</c:v>
                </c:pt>
                <c:pt idx="3">
                  <c:v>34557156</c:v>
                </c:pt>
                <c:pt idx="4">
                  <c:v>35303045</c:v>
                </c:pt>
              </c:numCache>
            </c:numRef>
          </c:val>
          <c:extLst>
            <c:ext xmlns:c16="http://schemas.microsoft.com/office/drawing/2014/chart" uri="{C3380CC4-5D6E-409C-BE32-E72D297353CC}">
              <c16:uniqueId val="{00000000-74CD-42D2-8AB1-940E9269C9D4}"/>
            </c:ext>
          </c:extLst>
        </c:ser>
        <c:ser>
          <c:idx val="1"/>
          <c:order val="1"/>
          <c:tx>
            <c:strRef>
              <c:f>'Grade and sub grade wise revol_'!$C$1:$C$2</c:f>
              <c:strCache>
                <c:ptCount val="1"/>
                <c:pt idx="0">
                  <c:v>B</c:v>
                </c:pt>
              </c:strCache>
            </c:strRef>
          </c:tx>
          <c:spPr>
            <a:solidFill>
              <a:schemeClr val="accent2"/>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revol_'!$C$3:$C$38</c:f>
              <c:numCache>
                <c:formatCode>General</c:formatCode>
                <c:ptCount val="35"/>
                <c:pt idx="5">
                  <c:v>21842079</c:v>
                </c:pt>
                <c:pt idx="6">
                  <c:v>26478439</c:v>
                </c:pt>
                <c:pt idx="7">
                  <c:v>39723554</c:v>
                </c:pt>
                <c:pt idx="8">
                  <c:v>35405811</c:v>
                </c:pt>
                <c:pt idx="9">
                  <c:v>37858666</c:v>
                </c:pt>
              </c:numCache>
            </c:numRef>
          </c:val>
          <c:extLst>
            <c:ext xmlns:c16="http://schemas.microsoft.com/office/drawing/2014/chart" uri="{C3380CC4-5D6E-409C-BE32-E72D297353CC}">
              <c16:uniqueId val="{00000012-74CD-42D2-8AB1-940E9269C9D4}"/>
            </c:ext>
          </c:extLst>
        </c:ser>
        <c:ser>
          <c:idx val="2"/>
          <c:order val="2"/>
          <c:tx>
            <c:strRef>
              <c:f>'Grade and sub grade wise revol_'!$D$1:$D$2</c:f>
              <c:strCache>
                <c:ptCount val="1"/>
                <c:pt idx="0">
                  <c:v>C</c:v>
                </c:pt>
              </c:strCache>
            </c:strRef>
          </c:tx>
          <c:spPr>
            <a:solidFill>
              <a:schemeClr val="accent3"/>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revol_'!$D$3:$D$38</c:f>
              <c:numCache>
                <c:formatCode>General</c:formatCode>
                <c:ptCount val="35"/>
                <c:pt idx="10">
                  <c:v>29384926</c:v>
                </c:pt>
                <c:pt idx="11">
                  <c:v>27321114</c:v>
                </c:pt>
                <c:pt idx="12">
                  <c:v>20531370</c:v>
                </c:pt>
                <c:pt idx="13">
                  <c:v>16867691</c:v>
                </c:pt>
                <c:pt idx="14">
                  <c:v>16015609</c:v>
                </c:pt>
              </c:numCache>
            </c:numRef>
          </c:val>
          <c:extLst>
            <c:ext xmlns:c16="http://schemas.microsoft.com/office/drawing/2014/chart" uri="{C3380CC4-5D6E-409C-BE32-E72D297353CC}">
              <c16:uniqueId val="{00000013-74CD-42D2-8AB1-940E9269C9D4}"/>
            </c:ext>
          </c:extLst>
        </c:ser>
        <c:ser>
          <c:idx val="3"/>
          <c:order val="3"/>
          <c:tx>
            <c:strRef>
              <c:f>'Grade and sub grade wise revol_'!$E$1:$E$2</c:f>
              <c:strCache>
                <c:ptCount val="1"/>
                <c:pt idx="0">
                  <c:v>D</c:v>
                </c:pt>
              </c:strCache>
            </c:strRef>
          </c:tx>
          <c:spPr>
            <a:solidFill>
              <a:schemeClr val="accent4"/>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revol_'!$E$3:$E$38</c:f>
              <c:numCache>
                <c:formatCode>General</c:formatCode>
                <c:ptCount val="35"/>
                <c:pt idx="15">
                  <c:v>12130255</c:v>
                </c:pt>
                <c:pt idx="16">
                  <c:v>18570972</c:v>
                </c:pt>
                <c:pt idx="17">
                  <c:v>16793781</c:v>
                </c:pt>
                <c:pt idx="18">
                  <c:v>13742947</c:v>
                </c:pt>
                <c:pt idx="19">
                  <c:v>13252474</c:v>
                </c:pt>
              </c:numCache>
            </c:numRef>
          </c:val>
          <c:extLst>
            <c:ext xmlns:c16="http://schemas.microsoft.com/office/drawing/2014/chart" uri="{C3380CC4-5D6E-409C-BE32-E72D297353CC}">
              <c16:uniqueId val="{00000014-74CD-42D2-8AB1-940E9269C9D4}"/>
            </c:ext>
          </c:extLst>
        </c:ser>
        <c:ser>
          <c:idx val="4"/>
          <c:order val="4"/>
          <c:tx>
            <c:strRef>
              <c:f>'Grade and sub grade wise revol_'!$F$1:$F$2</c:f>
              <c:strCache>
                <c:ptCount val="1"/>
                <c:pt idx="0">
                  <c:v>E</c:v>
                </c:pt>
              </c:strCache>
            </c:strRef>
          </c:tx>
          <c:spPr>
            <a:solidFill>
              <a:schemeClr val="accent5"/>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revol_'!$F$3:$F$38</c:f>
              <c:numCache>
                <c:formatCode>General</c:formatCode>
                <c:ptCount val="35"/>
                <c:pt idx="20">
                  <c:v>11132588</c:v>
                </c:pt>
                <c:pt idx="21">
                  <c:v>10242033</c:v>
                </c:pt>
                <c:pt idx="22">
                  <c:v>9039059</c:v>
                </c:pt>
                <c:pt idx="23">
                  <c:v>7990991</c:v>
                </c:pt>
                <c:pt idx="24">
                  <c:v>7669868</c:v>
                </c:pt>
              </c:numCache>
            </c:numRef>
          </c:val>
          <c:extLst>
            <c:ext xmlns:c16="http://schemas.microsoft.com/office/drawing/2014/chart" uri="{C3380CC4-5D6E-409C-BE32-E72D297353CC}">
              <c16:uniqueId val="{00000015-74CD-42D2-8AB1-940E9269C9D4}"/>
            </c:ext>
          </c:extLst>
        </c:ser>
        <c:ser>
          <c:idx val="5"/>
          <c:order val="5"/>
          <c:tx>
            <c:strRef>
              <c:f>'Grade and sub grade wise revol_'!$G$1:$G$2</c:f>
              <c:strCache>
                <c:ptCount val="1"/>
                <c:pt idx="0">
                  <c:v>F</c:v>
                </c:pt>
              </c:strCache>
            </c:strRef>
          </c:tx>
          <c:spPr>
            <a:solidFill>
              <a:schemeClr val="accent6"/>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revol_'!$G$3:$G$38</c:f>
              <c:numCache>
                <c:formatCode>General</c:formatCode>
                <c:ptCount val="35"/>
                <c:pt idx="25">
                  <c:v>5840746</c:v>
                </c:pt>
                <c:pt idx="26">
                  <c:v>4528248</c:v>
                </c:pt>
                <c:pt idx="27">
                  <c:v>3175435</c:v>
                </c:pt>
                <c:pt idx="28">
                  <c:v>2551064</c:v>
                </c:pt>
                <c:pt idx="29">
                  <c:v>2187323</c:v>
                </c:pt>
              </c:numCache>
            </c:numRef>
          </c:val>
          <c:extLst>
            <c:ext xmlns:c16="http://schemas.microsoft.com/office/drawing/2014/chart" uri="{C3380CC4-5D6E-409C-BE32-E72D297353CC}">
              <c16:uniqueId val="{00000016-74CD-42D2-8AB1-940E9269C9D4}"/>
            </c:ext>
          </c:extLst>
        </c:ser>
        <c:ser>
          <c:idx val="6"/>
          <c:order val="6"/>
          <c:tx>
            <c:strRef>
              <c:f>'Grade and sub grade wise revol_'!$H$1:$H$2</c:f>
              <c:strCache>
                <c:ptCount val="1"/>
                <c:pt idx="0">
                  <c:v>G</c:v>
                </c:pt>
              </c:strCache>
            </c:strRef>
          </c:tx>
          <c:spPr>
            <a:solidFill>
              <a:schemeClr val="accent1">
                <a:lumMod val="60000"/>
              </a:schemeClr>
            </a:solidFill>
            <a:ln>
              <a:noFill/>
            </a:ln>
            <a:effectLst/>
          </c:spPr>
          <c:invertIfNegative val="0"/>
          <c:cat>
            <c:strRef>
              <c:f>'Grade and sub grade wise revol_'!$A$3:$A$38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'Grade and sub grade wise revol_'!$H$3:$H$38</c:f>
              <c:numCache>
                <c:formatCode>General</c:formatCode>
                <c:ptCount val="35"/>
                <c:pt idx="30">
                  <c:v>1808763</c:v>
                </c:pt>
                <c:pt idx="31">
                  <c:v>1729627</c:v>
                </c:pt>
                <c:pt idx="32">
                  <c:v>832193</c:v>
                </c:pt>
                <c:pt idx="33">
                  <c:v>1390628</c:v>
                </c:pt>
                <c:pt idx="34">
                  <c:v>701515</c:v>
                </c:pt>
              </c:numCache>
            </c:numRef>
          </c:val>
          <c:extLst>
            <c:ext xmlns:c16="http://schemas.microsoft.com/office/drawing/2014/chart" uri="{C3380CC4-5D6E-409C-BE32-E72D297353CC}">
              <c16:uniqueId val="{00000018-74CD-42D2-8AB1-940E9269C9D4}"/>
            </c:ext>
          </c:extLst>
        </c:ser>
        <c:dLbls>
          <c:showLegendKey val="0"/>
          <c:showVal val="0"/>
          <c:showCatName val="0"/>
          <c:showSerName val="0"/>
          <c:showPercent val="0"/>
          <c:showBubbleSize val="0"/>
        </c:dLbls>
        <c:gapWidth val="0"/>
        <c:overlap val="83"/>
        <c:axId val="295601719"/>
        <c:axId val="295609719"/>
      </c:barChart>
      <c:catAx>
        <c:axId val="295601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95609719"/>
        <c:crosses val="autoZero"/>
        <c:auto val="1"/>
        <c:lblAlgn val="ctr"/>
        <c:lblOffset val="100"/>
        <c:noMultiLvlLbl val="0"/>
      </c:catAx>
      <c:valAx>
        <c:axId val="295609719"/>
        <c:scaling>
          <c:orientation val="minMax"/>
        </c:scaling>
        <c:delete val="0"/>
        <c:axPos val="l"/>
        <c:numFmt formatCode="\ \$\ 0,,\ \M"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956017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IN" sz="1200">
                <a:solidFill>
                  <a:schemeClr val="bg1"/>
                </a:solidFill>
                <a:latin typeface="Arial" panose="020B0604020202020204" pitchFamily="34" charset="0"/>
                <a:cs typeface="Arial" panose="020B0604020202020204" pitchFamily="34" charset="0"/>
              </a:rPr>
              <a:t>Total Payment for Verified &amp; Not Verified Status</a:t>
            </a:r>
          </a:p>
        </c:rich>
      </c:tx>
      <c:layout>
        <c:manualLayout>
          <c:xMode val="edge"/>
          <c:yMode val="edge"/>
          <c:x val="0.12568044619422575"/>
          <c:y val="5.5555555555555552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2-A80C-473B-9059-DDC1A7471A37}"/>
              </c:ext>
            </c:extLst>
          </c:dPt>
          <c:dPt>
            <c:idx val="1"/>
            <c:bubble3D val="0"/>
            <c:explosion val="4"/>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A80C-473B-9059-DDC1A7471A37}"/>
              </c:ext>
            </c:extLst>
          </c:dPt>
          <c:dLbls>
            <c:dLbl>
              <c:idx val="0"/>
              <c:layout>
                <c:manualLayout>
                  <c:x val="-1.2399168853893264E-2"/>
                  <c:y val="5.1299212598425195E-2"/>
                </c:manualLayout>
              </c:layout>
              <c:tx>
                <c:rich>
                  <a:bodyPr/>
                  <a:lstStyle/>
                  <a:p>
                    <a:fld id="{7B058F75-88F3-4A0C-B671-5D414C6A67E3}" type="VALUE">
                      <a:rPr lang="en-US">
                        <a:latin typeface="Arial Black" panose="020B0A04020102020204" pitchFamily="34" charset="0"/>
                      </a:rPr>
                      <a:pPr/>
                      <a:t>[VALUE]</a:t>
                    </a:fld>
                    <a:r>
                      <a:rPr lang="en-US" baseline="0">
                        <a:latin typeface="Arial Black" panose="020B0A04020102020204" pitchFamily="34" charset="0"/>
                      </a:rPr>
                      <a:t> </a:t>
                    </a:r>
                    <a:br>
                      <a:rPr lang="en-US" baseline="0">
                        <a:latin typeface="Arial Black" panose="020B0A04020102020204" pitchFamily="34" charset="0"/>
                      </a:rPr>
                    </a:br>
                    <a:fld id="{7F055A16-7D20-4CE5-8CBC-750A1882FC3D}" type="PERCENTAGE">
                      <a:rPr lang="en-US" baseline="0">
                        <a:latin typeface="Arial Black" panose="020B0A04020102020204" pitchFamily="34" charset="0"/>
                      </a:rPr>
                      <a:pPr/>
                      <a:t>[PERCENTAGE]</a:t>
                    </a:fld>
                    <a:endParaRPr lang="en-US" baseline="0">
                      <a:latin typeface="Arial Black" panose="020B0A04020102020204" pitchFamily="34" charset="0"/>
                    </a:endParaRPr>
                  </a:p>
                </c:rich>
              </c:tx>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A80C-473B-9059-DDC1A7471A37}"/>
                </c:ext>
              </c:extLst>
            </c:dLbl>
            <c:dLbl>
              <c:idx val="1"/>
              <c:layout>
                <c:manualLayout>
                  <c:x val="6.843613298337708E-3"/>
                  <c:y val="3.2034120734907967E-2"/>
                </c:manualLayout>
              </c:layout>
              <c:tx>
                <c:rich>
                  <a:bodyPr rot="0" spcFirstLastPara="1" vertOverflow="ellipsis" vert="horz" wrap="square" lIns="38100" tIns="19050" rIns="38100" bIns="19050" anchor="ctr" anchorCtr="0">
                    <a:spAutoFit/>
                  </a:bodyPr>
                  <a:lstStyle/>
                  <a:p>
                    <a:pPr algn="ctr">
                      <a:defRPr lang="en-US" sz="900" b="1" i="0" u="none" strike="noStrike" kern="1200" baseline="0">
                        <a:solidFill>
                          <a:schemeClr val="lt1"/>
                        </a:solidFill>
                        <a:latin typeface="+mn-lt"/>
                        <a:ea typeface="+mn-ea"/>
                        <a:cs typeface="+mn-cs"/>
                      </a:defRPr>
                    </a:pPr>
                    <a:fld id="{A31E9285-E506-4B8A-BE76-5E0059C44DFD}" type="VALUE">
                      <a:rPr lang="en-US" sz="900" b="1" i="0" u="none" strike="noStrike" kern="1200" baseline="0">
                        <a:solidFill>
                          <a:schemeClr val="lt1"/>
                        </a:solidFill>
                        <a:latin typeface="Arial Black" panose="020B0A04020102020204" pitchFamily="34" charset="0"/>
                        <a:ea typeface="+mn-ea"/>
                        <a:cs typeface="+mn-cs"/>
                      </a:rPr>
                      <a:pPr algn="ctr">
                        <a:defRPr lang="en-US"/>
                      </a:pPr>
                      <a:t>[VALUE]</a:t>
                    </a:fld>
                    <a:br>
                      <a:rPr lang="en-US" sz="900" b="1" i="0" u="none" strike="noStrike" kern="1200" baseline="0">
                        <a:solidFill>
                          <a:schemeClr val="lt1"/>
                        </a:solidFill>
                        <a:latin typeface="Arial Black" panose="020B0A04020102020204" pitchFamily="34" charset="0"/>
                        <a:ea typeface="+mn-ea"/>
                        <a:cs typeface="+mn-cs"/>
                      </a:rPr>
                    </a:br>
                    <a:r>
                      <a:rPr lang="en-US" sz="900" b="1" i="0" u="none" strike="noStrike" kern="1200" baseline="0">
                        <a:solidFill>
                          <a:schemeClr val="lt1"/>
                        </a:solidFill>
                        <a:latin typeface="Arial Black" panose="020B0A04020102020204" pitchFamily="34" charset="0"/>
                        <a:ea typeface="+mn-ea"/>
                        <a:cs typeface="+mn-cs"/>
                      </a:rPr>
                      <a:t> </a:t>
                    </a:r>
                    <a:fld id="{20BB23EF-0159-49CF-BF38-F6A0FD0DD3BE}" type="PERCENTAGE">
                      <a:rPr lang="en-US" sz="900" b="1" i="0" u="none" strike="noStrike" kern="1200" baseline="0">
                        <a:solidFill>
                          <a:schemeClr val="lt1"/>
                        </a:solidFill>
                        <a:latin typeface="Arial Black" panose="020B0A04020102020204" pitchFamily="34" charset="0"/>
                        <a:ea typeface="+mn-ea"/>
                        <a:cs typeface="+mn-cs"/>
                      </a:rPr>
                      <a:pPr algn="ctr">
                        <a:defRPr lang="en-US"/>
                      </a:pPr>
                      <a:t>[PERCENTAGE]</a:t>
                    </a:fld>
                    <a:endParaRPr lang="en-US" sz="900" b="1" i="0" u="none" strike="noStrike" kern="1200" baseline="0">
                      <a:solidFill>
                        <a:schemeClr val="lt1"/>
                      </a:solidFill>
                      <a:latin typeface="Arial Black" panose="020B0A04020102020204" pitchFamily="34" charset="0"/>
                      <a:ea typeface="+mn-ea"/>
                      <a:cs typeface="+mn-cs"/>
                    </a:endParaRPr>
                  </a:p>
                </c:rich>
              </c:tx>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A80C-473B-9059-DDC1A7471A37}"/>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showLeaderLines val="0"/>
            <c:extLst>
              <c:ext xmlns:c15="http://schemas.microsoft.com/office/drawing/2012/chart" uri="{CE6537A1-D6FC-4f65-9D91-7224C49458BB}"/>
            </c:extLst>
          </c:dLbls>
          <c:cat>
            <c:strRef>
              <c:f>'Total Payment for Verified Stat'!$D$2:$D$3</c:f>
              <c:strCache>
                <c:ptCount val="2"/>
                <c:pt idx="0">
                  <c:v>Not Verified</c:v>
                </c:pt>
                <c:pt idx="1">
                  <c:v>Verified</c:v>
                </c:pt>
              </c:strCache>
            </c:strRef>
          </c:cat>
          <c:val>
            <c:numRef>
              <c:f>'Total Payment for Verified Stat'!$E$2:$E$3</c:f>
              <c:numCache>
                <c:formatCode>"$"\ 0.00,,\ "M"</c:formatCode>
                <c:ptCount val="2"/>
                <c:pt idx="0">
                  <c:v>153541418.21059909</c:v>
                </c:pt>
                <c:pt idx="1">
                  <c:v>329162975.7127887</c:v>
                </c:pt>
              </c:numCache>
            </c:numRef>
          </c:val>
          <c:extLst>
            <c:ext xmlns:c16="http://schemas.microsoft.com/office/drawing/2014/chart" uri="{C3380CC4-5D6E-409C-BE32-E72D297353CC}">
              <c16:uniqueId val="{00000000-A80C-473B-9059-DDC1A7471A37}"/>
            </c:ext>
          </c:extLst>
        </c:ser>
        <c:dLbls>
          <c:dLblPos val="inEnd"/>
          <c:showLegendKey val="0"/>
          <c:showVal val="1"/>
          <c:showCatName val="0"/>
          <c:showSerName val="0"/>
          <c:showPercent val="0"/>
          <c:showBubbleSize val="0"/>
          <c:showLeaderLines val="0"/>
        </c:dLbls>
        <c:firstSliceAng val="0"/>
      </c:pieChart>
      <c:spPr>
        <a:noFill/>
        <a:ln>
          <a:noFill/>
        </a:ln>
        <a:effectLst/>
      </c:spPr>
    </c:plotArea>
    <c:legend>
      <c:legendPos val="r"/>
      <c:overlay val="0"/>
      <c:spPr>
        <a:solidFill>
          <a:schemeClr val="tx1"/>
        </a:solid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Analytics.xlsx]State wise and month wise loan !PivotTable5</c:name>
    <c:fmtId val="0"/>
  </c:pivotSource>
  <c:chart>
    <c:title>
      <c:tx>
        <c:rich>
          <a:bodyPr rot="0" spcFirstLastPara="1" vertOverflow="ellipsis" vert="horz" wrap="square" anchor="ctr" anchorCtr="1"/>
          <a:lstStyle/>
          <a:p>
            <a:pPr>
              <a:defRPr sz="1400" b="0" i="1" u="none" strike="noStrike" kern="1200" spc="0" baseline="0">
                <a:solidFill>
                  <a:schemeClr val="bg1"/>
                </a:solidFill>
                <a:latin typeface="Arial" panose="020B0604020202020204" pitchFamily="34" charset="0"/>
                <a:ea typeface="+mn-ea"/>
                <a:cs typeface="Arial" panose="020B0604020202020204" pitchFamily="34" charset="0"/>
              </a:defRPr>
            </a:pPr>
            <a:r>
              <a:rPr lang="en-US" i="1">
                <a:solidFill>
                  <a:schemeClr val="bg1"/>
                </a:solidFill>
                <a:latin typeface="Arial" panose="020B0604020202020204" pitchFamily="34" charset="0"/>
                <a:cs typeface="Arial" panose="020B0604020202020204" pitchFamily="34" charset="0"/>
              </a:rPr>
              <a:t>State wise and month wise loan </a:t>
            </a:r>
          </a:p>
        </c:rich>
      </c:tx>
      <c:overlay val="0"/>
      <c:spPr>
        <a:noFill/>
        <a:ln>
          <a:noFill/>
        </a:ln>
        <a:effectLst/>
      </c:spPr>
      <c:txPr>
        <a:bodyPr rot="0" spcFirstLastPara="1" vertOverflow="ellipsis" vert="horz" wrap="square" anchor="ctr" anchorCtr="1"/>
        <a:lstStyle/>
        <a:p>
          <a:pPr>
            <a:defRPr sz="1400" b="0" i="1" u="none" strike="noStrike" kern="1200" spc="0" baseline="0">
              <a:solidFill>
                <a:schemeClr val="bg1"/>
              </a:solidFill>
              <a:latin typeface="Arial" panose="020B0604020202020204" pitchFamily="34" charset="0"/>
              <a:ea typeface="+mn-ea"/>
              <a:cs typeface="Arial" panose="020B0604020202020204" pitchFamily="34" charset="0"/>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'State wise and month wise loan '!$B$1</c:f>
              <c:strCache>
                <c:ptCount val="1"/>
                <c:pt idx="0">
                  <c:v>Total</c:v>
                </c:pt>
              </c:strCache>
            </c:strRef>
          </c:tx>
          <c:spPr>
            <a:ln w="28575" cap="rnd">
              <a:solidFill>
                <a:schemeClr val="accent1"/>
              </a:solidFill>
              <a:round/>
            </a:ln>
            <a:effectLst/>
          </c:spPr>
          <c:marker>
            <c:symbol val="none"/>
          </c:marker>
          <c:cat>
            <c:strRef>
              <c:f>'State wise and month wise loan '!$A$2:$A$52</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'State wise and month wise loan '!$B$2:$B$52</c:f>
              <c:numCache>
                <c:formatCode>General</c:formatCode>
                <c:ptCount val="50"/>
                <c:pt idx="0">
                  <c:v>80</c:v>
                </c:pt>
                <c:pt idx="1">
                  <c:v>452</c:v>
                </c:pt>
                <c:pt idx="2">
                  <c:v>245</c:v>
                </c:pt>
                <c:pt idx="3">
                  <c:v>879</c:v>
                </c:pt>
                <c:pt idx="4">
                  <c:v>7099</c:v>
                </c:pt>
                <c:pt idx="5">
                  <c:v>792</c:v>
                </c:pt>
                <c:pt idx="6">
                  <c:v>751</c:v>
                </c:pt>
                <c:pt idx="7">
                  <c:v>214</c:v>
                </c:pt>
                <c:pt idx="8">
                  <c:v>114</c:v>
                </c:pt>
                <c:pt idx="9">
                  <c:v>2866</c:v>
                </c:pt>
                <c:pt idx="10">
                  <c:v>1398</c:v>
                </c:pt>
                <c:pt idx="11">
                  <c:v>174</c:v>
                </c:pt>
                <c:pt idx="12">
                  <c:v>5</c:v>
                </c:pt>
                <c:pt idx="13">
                  <c:v>6</c:v>
                </c:pt>
                <c:pt idx="14">
                  <c:v>1525</c:v>
                </c:pt>
                <c:pt idx="15">
                  <c:v>9</c:v>
                </c:pt>
                <c:pt idx="16">
                  <c:v>271</c:v>
                </c:pt>
                <c:pt idx="17">
                  <c:v>325</c:v>
                </c:pt>
                <c:pt idx="18">
                  <c:v>436</c:v>
                </c:pt>
                <c:pt idx="19">
                  <c:v>1340</c:v>
                </c:pt>
                <c:pt idx="20">
                  <c:v>1049</c:v>
                </c:pt>
                <c:pt idx="21">
                  <c:v>3</c:v>
                </c:pt>
                <c:pt idx="22">
                  <c:v>720</c:v>
                </c:pt>
                <c:pt idx="23">
                  <c:v>615</c:v>
                </c:pt>
                <c:pt idx="24">
                  <c:v>686</c:v>
                </c:pt>
                <c:pt idx="25">
                  <c:v>19</c:v>
                </c:pt>
                <c:pt idx="26">
                  <c:v>85</c:v>
                </c:pt>
                <c:pt idx="27">
                  <c:v>788</c:v>
                </c:pt>
                <c:pt idx="28">
                  <c:v>5</c:v>
                </c:pt>
                <c:pt idx="29">
                  <c:v>171</c:v>
                </c:pt>
                <c:pt idx="30">
                  <c:v>1850</c:v>
                </c:pt>
                <c:pt idx="31">
                  <c:v>189</c:v>
                </c:pt>
                <c:pt idx="32">
                  <c:v>497</c:v>
                </c:pt>
                <c:pt idx="33">
                  <c:v>3812</c:v>
                </c:pt>
                <c:pt idx="34">
                  <c:v>1223</c:v>
                </c:pt>
                <c:pt idx="35">
                  <c:v>299</c:v>
                </c:pt>
                <c:pt idx="36">
                  <c:v>451</c:v>
                </c:pt>
                <c:pt idx="37">
                  <c:v>1517</c:v>
                </c:pt>
                <c:pt idx="38">
                  <c:v>198</c:v>
                </c:pt>
                <c:pt idx="39">
                  <c:v>472</c:v>
                </c:pt>
                <c:pt idx="40">
                  <c:v>64</c:v>
                </c:pt>
                <c:pt idx="41">
                  <c:v>17</c:v>
                </c:pt>
                <c:pt idx="42">
                  <c:v>2727</c:v>
                </c:pt>
                <c:pt idx="43">
                  <c:v>258</c:v>
                </c:pt>
                <c:pt idx="44">
                  <c:v>1407</c:v>
                </c:pt>
                <c:pt idx="45">
                  <c:v>54</c:v>
                </c:pt>
                <c:pt idx="46">
                  <c:v>840</c:v>
                </c:pt>
                <c:pt idx="47">
                  <c:v>460</c:v>
                </c:pt>
                <c:pt idx="48">
                  <c:v>177</c:v>
                </c:pt>
                <c:pt idx="49">
                  <c:v>83</c:v>
                </c:pt>
              </c:numCache>
            </c:numRef>
          </c:val>
          <c:smooth val="0"/>
          <c:extLst>
            <c:ext xmlns:c16="http://schemas.microsoft.com/office/drawing/2014/chart" uri="{C3380CC4-5D6E-409C-BE32-E72D297353CC}">
              <c16:uniqueId val="{00000003-22A7-4FCF-B4DE-0190CE053440}"/>
            </c:ext>
          </c:extLst>
        </c:ser>
        <c:dLbls>
          <c:showLegendKey val="0"/>
          <c:showVal val="0"/>
          <c:showCatName val="0"/>
          <c:showSerName val="0"/>
          <c:showPercent val="0"/>
          <c:showBubbleSize val="0"/>
        </c:dLbls>
        <c:smooth val="0"/>
        <c:axId val="254582407"/>
        <c:axId val="254582727"/>
      </c:lineChart>
      <c:catAx>
        <c:axId val="254582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54582727"/>
        <c:crosses val="autoZero"/>
        <c:auto val="1"/>
        <c:lblAlgn val="ctr"/>
        <c:lblOffset val="100"/>
        <c:noMultiLvlLbl val="0"/>
      </c:catAx>
      <c:valAx>
        <c:axId val="2545827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545824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image" Target="../media/image2.png"/><Relationship Id="rId4"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53340</xdr:rowOff>
    </xdr:from>
    <xdr:to>
      <xdr:col>23</xdr:col>
      <xdr:colOff>411480</xdr:colOff>
      <xdr:row>40</xdr:row>
      <xdr:rowOff>91440</xdr:rowOff>
    </xdr:to>
    <xdr:grpSp>
      <xdr:nvGrpSpPr>
        <xdr:cNvPr id="2" name="Group 1">
          <a:extLst>
            <a:ext uri="{FF2B5EF4-FFF2-40B4-BE49-F238E27FC236}">
              <a16:creationId xmlns:a16="http://schemas.microsoft.com/office/drawing/2014/main" id="{EABBD26C-A873-46A8-8ED2-639B4CEB1A8B}"/>
            </a:ext>
          </a:extLst>
        </xdr:cNvPr>
        <xdr:cNvGrpSpPr/>
      </xdr:nvGrpSpPr>
      <xdr:grpSpPr>
        <a:xfrm>
          <a:off x="0" y="53340"/>
          <a:ext cx="14432280" cy="7353300"/>
          <a:chOff x="0" y="53340"/>
          <a:chExt cx="14432280" cy="7353300"/>
        </a:xfrm>
      </xdr:grpSpPr>
      <xdr:sp macro="" textlink="">
        <xdr:nvSpPr>
          <xdr:cNvPr id="3" name="Rectangle: Rounded Corners 2">
            <a:extLst>
              <a:ext uri="{FF2B5EF4-FFF2-40B4-BE49-F238E27FC236}">
                <a16:creationId xmlns:a16="http://schemas.microsoft.com/office/drawing/2014/main" id="{A702740D-0E8B-4164-AAC3-688EE10F6DAA}"/>
              </a:ext>
            </a:extLst>
          </xdr:cNvPr>
          <xdr:cNvSpPr/>
        </xdr:nvSpPr>
        <xdr:spPr>
          <a:xfrm>
            <a:off x="68580" y="53340"/>
            <a:ext cx="1752600" cy="1463040"/>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4" name="Rectangle: Rounded Corners 3">
            <a:extLst>
              <a:ext uri="{FF2B5EF4-FFF2-40B4-BE49-F238E27FC236}">
                <a16:creationId xmlns:a16="http://schemas.microsoft.com/office/drawing/2014/main" id="{E9A7F73B-3C12-4772-9AD0-539116408D4D}"/>
              </a:ext>
            </a:extLst>
          </xdr:cNvPr>
          <xdr:cNvSpPr/>
        </xdr:nvSpPr>
        <xdr:spPr>
          <a:xfrm>
            <a:off x="1866900" y="53340"/>
            <a:ext cx="12512040" cy="472440"/>
          </a:xfrm>
          <a:prstGeom prst="roundRect">
            <a:avLst>
              <a:gd name="adj" fmla="val 16667"/>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5" name="Rectangle: Rounded Corners 4">
            <a:extLst>
              <a:ext uri="{FF2B5EF4-FFF2-40B4-BE49-F238E27FC236}">
                <a16:creationId xmlns:a16="http://schemas.microsoft.com/office/drawing/2014/main" id="{871998ED-79B0-4F3E-81D7-6B52C88918CD}"/>
              </a:ext>
            </a:extLst>
          </xdr:cNvPr>
          <xdr:cNvSpPr/>
        </xdr:nvSpPr>
        <xdr:spPr>
          <a:xfrm>
            <a:off x="9433560" y="1600199"/>
            <a:ext cx="4968240" cy="2772741"/>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6" name="Rectangle: Rounded Corners 5">
            <a:extLst>
              <a:ext uri="{FF2B5EF4-FFF2-40B4-BE49-F238E27FC236}">
                <a16:creationId xmlns:a16="http://schemas.microsoft.com/office/drawing/2014/main" id="{1228C129-B46A-4BD2-9DF8-6861D3F3011E}"/>
              </a:ext>
            </a:extLst>
          </xdr:cNvPr>
          <xdr:cNvSpPr/>
        </xdr:nvSpPr>
        <xdr:spPr>
          <a:xfrm>
            <a:off x="4442460" y="1592579"/>
            <a:ext cx="4953000" cy="2796305"/>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7" name="Rectangle: Rounded Corners 6">
            <a:extLst>
              <a:ext uri="{FF2B5EF4-FFF2-40B4-BE49-F238E27FC236}">
                <a16:creationId xmlns:a16="http://schemas.microsoft.com/office/drawing/2014/main" id="{E6FB0317-C75A-4FD9-825A-BF03BF14E18A}"/>
              </a:ext>
            </a:extLst>
          </xdr:cNvPr>
          <xdr:cNvSpPr/>
        </xdr:nvSpPr>
        <xdr:spPr>
          <a:xfrm>
            <a:off x="60960" y="4457700"/>
            <a:ext cx="4351020" cy="2918460"/>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8" name="Rectangle: Rounded Corners 7">
            <a:extLst>
              <a:ext uri="{FF2B5EF4-FFF2-40B4-BE49-F238E27FC236}">
                <a16:creationId xmlns:a16="http://schemas.microsoft.com/office/drawing/2014/main" id="{C4EAA5D2-4BA9-4E04-A9DE-5A12BFF065F2}"/>
              </a:ext>
            </a:extLst>
          </xdr:cNvPr>
          <xdr:cNvSpPr/>
        </xdr:nvSpPr>
        <xdr:spPr>
          <a:xfrm>
            <a:off x="1874520" y="563880"/>
            <a:ext cx="2529840" cy="960120"/>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9" name="Rectangle: Rounded Corners 8">
            <a:extLst>
              <a:ext uri="{FF2B5EF4-FFF2-40B4-BE49-F238E27FC236}">
                <a16:creationId xmlns:a16="http://schemas.microsoft.com/office/drawing/2014/main" id="{D811386D-424D-4DCE-A828-DEC14EBD9981}"/>
              </a:ext>
            </a:extLst>
          </xdr:cNvPr>
          <xdr:cNvSpPr/>
        </xdr:nvSpPr>
        <xdr:spPr>
          <a:xfrm>
            <a:off x="4442460" y="571500"/>
            <a:ext cx="2491740" cy="944880"/>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10" name="Rectangle: Rounded Corners 9">
            <a:extLst>
              <a:ext uri="{FF2B5EF4-FFF2-40B4-BE49-F238E27FC236}">
                <a16:creationId xmlns:a16="http://schemas.microsoft.com/office/drawing/2014/main" id="{B48F4ECB-DB09-4825-8C20-C0621F351B70}"/>
              </a:ext>
            </a:extLst>
          </xdr:cNvPr>
          <xdr:cNvSpPr/>
        </xdr:nvSpPr>
        <xdr:spPr>
          <a:xfrm>
            <a:off x="6964680" y="556260"/>
            <a:ext cx="2438400" cy="967740"/>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11" name="Rectangle: Rounded Corners 10">
            <a:extLst>
              <a:ext uri="{FF2B5EF4-FFF2-40B4-BE49-F238E27FC236}">
                <a16:creationId xmlns:a16="http://schemas.microsoft.com/office/drawing/2014/main" id="{5171269F-2EE2-4EFE-863D-4FF78A2A3491}"/>
              </a:ext>
            </a:extLst>
          </xdr:cNvPr>
          <xdr:cNvSpPr/>
        </xdr:nvSpPr>
        <xdr:spPr>
          <a:xfrm>
            <a:off x="9433560" y="563880"/>
            <a:ext cx="2506980" cy="975360"/>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12" name="Rectangle: Rounded Corners 11">
            <a:extLst>
              <a:ext uri="{FF2B5EF4-FFF2-40B4-BE49-F238E27FC236}">
                <a16:creationId xmlns:a16="http://schemas.microsoft.com/office/drawing/2014/main" id="{DF8BD74F-A461-49C5-A1F7-53467EE5516F}"/>
              </a:ext>
            </a:extLst>
          </xdr:cNvPr>
          <xdr:cNvSpPr/>
        </xdr:nvSpPr>
        <xdr:spPr>
          <a:xfrm>
            <a:off x="11978640" y="571500"/>
            <a:ext cx="2453640" cy="982980"/>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13" name="Rectangle: Rounded Corners 12">
            <a:extLst>
              <a:ext uri="{FF2B5EF4-FFF2-40B4-BE49-F238E27FC236}">
                <a16:creationId xmlns:a16="http://schemas.microsoft.com/office/drawing/2014/main" id="{7B60547A-D4B2-4C3E-BB60-4154CAD8D816}"/>
              </a:ext>
            </a:extLst>
          </xdr:cNvPr>
          <xdr:cNvSpPr/>
        </xdr:nvSpPr>
        <xdr:spPr>
          <a:xfrm>
            <a:off x="0" y="1607820"/>
            <a:ext cx="4404360" cy="2804160"/>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IN" sz="1100">
              <a:solidFill>
                <a:sysClr val="windowText" lastClr="000000"/>
              </a:solidFill>
            </a:endParaRPr>
          </a:p>
        </xdr:txBody>
      </xdr:sp>
      <xdr:sp macro="" textlink="">
        <xdr:nvSpPr>
          <xdr:cNvPr id="14" name="Rectangle: Rounded Corners 13">
            <a:extLst>
              <a:ext uri="{FF2B5EF4-FFF2-40B4-BE49-F238E27FC236}">
                <a16:creationId xmlns:a16="http://schemas.microsoft.com/office/drawing/2014/main" id="{5E65D1B8-F526-4DA2-8D3E-095957C134F1}"/>
              </a:ext>
            </a:extLst>
          </xdr:cNvPr>
          <xdr:cNvSpPr/>
        </xdr:nvSpPr>
        <xdr:spPr>
          <a:xfrm>
            <a:off x="10942320" y="4419600"/>
            <a:ext cx="3467100" cy="2987040"/>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sp macro="" textlink="">
        <xdr:nvSpPr>
          <xdr:cNvPr id="15" name="Rectangle: Rounded Corners 14">
            <a:extLst>
              <a:ext uri="{FF2B5EF4-FFF2-40B4-BE49-F238E27FC236}">
                <a16:creationId xmlns:a16="http://schemas.microsoft.com/office/drawing/2014/main" id="{C74E111E-4519-419D-A597-7B4DEECF9F8A}"/>
              </a:ext>
            </a:extLst>
          </xdr:cNvPr>
          <xdr:cNvSpPr/>
        </xdr:nvSpPr>
        <xdr:spPr>
          <a:xfrm>
            <a:off x="4450080" y="4426369"/>
            <a:ext cx="6446520" cy="2972651"/>
          </a:xfrm>
          <a:prstGeom prst="roundRect">
            <a:avLst/>
          </a:prstGeom>
          <a:solidFill>
            <a:srgbClr val="000000"/>
          </a:solidFill>
          <a:ln>
            <a:solidFill>
              <a:sysClr val="windowText" lastClr="00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marL="0" indent="0" algn="l"/>
            <a:endParaRPr lang="en-IN" sz="1100">
              <a:solidFill>
                <a:sysClr val="windowText" lastClr="000000"/>
              </a:solidFill>
              <a:latin typeface="+mn-lt"/>
              <a:ea typeface="+mn-ea"/>
              <a:cs typeface="+mn-cs"/>
            </a:endParaRPr>
          </a:p>
        </xdr:txBody>
      </xdr:sp>
    </xdr:grpSp>
    <xdr:clientData/>
  </xdr:twoCellAnchor>
  <xdr:twoCellAnchor>
    <xdr:from>
      <xdr:col>8</xdr:col>
      <xdr:colOff>388620</xdr:colOff>
      <xdr:row>0</xdr:row>
      <xdr:rowOff>114300</xdr:rowOff>
    </xdr:from>
    <xdr:to>
      <xdr:col>19</xdr:col>
      <xdr:colOff>556260</xdr:colOff>
      <xdr:row>2</xdr:row>
      <xdr:rowOff>91440</xdr:rowOff>
    </xdr:to>
    <xdr:sp macro="" textlink="">
      <xdr:nvSpPr>
        <xdr:cNvPr id="16" name="TextBox 15">
          <a:extLst>
            <a:ext uri="{FF2B5EF4-FFF2-40B4-BE49-F238E27FC236}">
              <a16:creationId xmlns:a16="http://schemas.microsoft.com/office/drawing/2014/main" id="{F17A4B01-5F6F-42B2-9B6C-F9CB1E18F386}"/>
            </a:ext>
          </a:extLst>
        </xdr:cNvPr>
        <xdr:cNvSpPr txBox="1"/>
      </xdr:nvSpPr>
      <xdr:spPr>
        <a:xfrm>
          <a:off x="5265420" y="114300"/>
          <a:ext cx="6873240" cy="342900"/>
        </a:xfrm>
        <a:prstGeom prst="rect">
          <a:avLst/>
        </a:prstGeom>
        <a:solidFill>
          <a:schemeClr val="tx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800" b="1" i="1">
              <a:solidFill>
                <a:schemeClr val="bg1"/>
              </a:solidFill>
              <a:effectLst/>
              <a:latin typeface="Arial" panose="020B0604020202020204" pitchFamily="34" charset="0"/>
              <a:ea typeface="+mn-ea"/>
              <a:cs typeface="Arial" panose="020B0604020202020204" pitchFamily="34" charset="0"/>
            </a:rPr>
            <a:t>BANK ANALYTICS</a:t>
          </a:r>
          <a:r>
            <a:rPr lang="en-IN" sz="1800" b="1" i="1" baseline="0">
              <a:solidFill>
                <a:schemeClr val="bg1"/>
              </a:solidFill>
              <a:effectLst/>
              <a:latin typeface="Arial" panose="020B0604020202020204" pitchFamily="34" charset="0"/>
              <a:ea typeface="+mn-ea"/>
              <a:cs typeface="Arial" panose="020B0604020202020204" pitchFamily="34" charset="0"/>
            </a:rPr>
            <a:t>     |    </a:t>
          </a:r>
          <a:r>
            <a:rPr lang="en-IN" sz="1800" b="1" i="1">
              <a:solidFill>
                <a:schemeClr val="bg1"/>
              </a:solidFill>
              <a:effectLst/>
              <a:latin typeface="Arial" panose="020B0604020202020204" pitchFamily="34" charset="0"/>
              <a:ea typeface="+mn-ea"/>
              <a:cs typeface="Arial" panose="020B0604020202020204" pitchFamily="34" charset="0"/>
            </a:rPr>
            <a:t>LOAN</a:t>
          </a:r>
          <a:r>
            <a:rPr lang="en-IN" sz="1800" b="1" i="1" baseline="0">
              <a:solidFill>
                <a:schemeClr val="bg1"/>
              </a:solidFill>
              <a:effectLst/>
              <a:latin typeface="Arial" panose="020B0604020202020204" pitchFamily="34" charset="0"/>
              <a:ea typeface="+mn-ea"/>
              <a:cs typeface="Arial" panose="020B0604020202020204" pitchFamily="34" charset="0"/>
            </a:rPr>
            <a:t> FOR CUSTOMERS</a:t>
          </a:r>
          <a:endParaRPr lang="en-IN" sz="1800" b="1" i="1">
            <a:solidFill>
              <a:schemeClr val="bg1"/>
            </a:solidFill>
            <a:effectLst/>
            <a:latin typeface="Arial" panose="020B0604020202020204" pitchFamily="34" charset="0"/>
            <a:cs typeface="Arial" panose="020B0604020202020204" pitchFamily="34" charset="0"/>
          </a:endParaRPr>
        </a:p>
        <a:p>
          <a:endParaRPr lang="en-IN" sz="2000" b="1" i="1">
            <a:latin typeface="Arial" panose="020B0604020202020204" pitchFamily="34" charset="0"/>
            <a:cs typeface="Arial" panose="020B0604020202020204" pitchFamily="34" charset="0"/>
          </a:endParaRPr>
        </a:p>
      </xdr:txBody>
    </xdr:sp>
    <xdr:clientData/>
  </xdr:twoCellAnchor>
  <xdr:twoCellAnchor>
    <xdr:from>
      <xdr:col>7</xdr:col>
      <xdr:colOff>441960</xdr:colOff>
      <xdr:row>9</xdr:row>
      <xdr:rowOff>45720</xdr:rowOff>
    </xdr:from>
    <xdr:to>
      <xdr:col>14</xdr:col>
      <xdr:colOff>541020</xdr:colOff>
      <xdr:row>22</xdr:row>
      <xdr:rowOff>121920</xdr:rowOff>
    </xdr:to>
    <xdr:graphicFrame macro="">
      <xdr:nvGraphicFramePr>
        <xdr:cNvPr id="17" name="Chart 16">
          <a:extLst>
            <a:ext uri="{FF2B5EF4-FFF2-40B4-BE49-F238E27FC236}">
              <a16:creationId xmlns:a16="http://schemas.microsoft.com/office/drawing/2014/main" id="{11DE2E1E-D6E5-4484-8906-068FC61B69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358140</xdr:colOff>
      <xdr:row>24</xdr:row>
      <xdr:rowOff>137160</xdr:rowOff>
    </xdr:from>
    <xdr:to>
      <xdr:col>17</xdr:col>
      <xdr:colOff>236220</xdr:colOff>
      <xdr:row>39</xdr:row>
      <xdr:rowOff>7620</xdr:rowOff>
    </xdr:to>
    <xdr:graphicFrame macro="">
      <xdr:nvGraphicFramePr>
        <xdr:cNvPr id="18" name="Chart 17">
          <a:extLst>
            <a:ext uri="{FF2B5EF4-FFF2-40B4-BE49-F238E27FC236}">
              <a16:creationId xmlns:a16="http://schemas.microsoft.com/office/drawing/2014/main" id="{F400F325-91E8-4CEF-BD85-A7B71CE0AD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167640</xdr:colOff>
      <xdr:row>25</xdr:row>
      <xdr:rowOff>30480</xdr:rowOff>
    </xdr:from>
    <xdr:to>
      <xdr:col>7</xdr:col>
      <xdr:colOff>7620</xdr:colOff>
      <xdr:row>39</xdr:row>
      <xdr:rowOff>91440</xdr:rowOff>
    </xdr:to>
    <xdr:graphicFrame macro="">
      <xdr:nvGraphicFramePr>
        <xdr:cNvPr id="19" name="Chart 18">
          <a:extLst>
            <a:ext uri="{FF2B5EF4-FFF2-40B4-BE49-F238E27FC236}">
              <a16:creationId xmlns:a16="http://schemas.microsoft.com/office/drawing/2014/main" id="{A2C5CA44-5372-4857-A97D-D76E34607F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198120</xdr:colOff>
      <xdr:row>2</xdr:row>
      <xdr:rowOff>60960</xdr:rowOff>
    </xdr:from>
    <xdr:to>
      <xdr:col>2</xdr:col>
      <xdr:colOff>457200</xdr:colOff>
      <xdr:row>7</xdr:row>
      <xdr:rowOff>144780</xdr:rowOff>
    </xdr:to>
    <xdr:pic>
      <xdr:nvPicPr>
        <xdr:cNvPr id="20" name="Picture 19">
          <a:extLst>
            <a:ext uri="{FF2B5EF4-FFF2-40B4-BE49-F238E27FC236}">
              <a16:creationId xmlns:a16="http://schemas.microsoft.com/office/drawing/2014/main" id="{D31A6D5E-1A3A-47B4-AB9F-DDD19630560A}"/>
            </a:ext>
          </a:extLst>
        </xdr:cNvPr>
        <xdr:cNvPicPr>
          <a:picLocks noChangeAspect="1"/>
        </xdr:cNvPicPr>
      </xdr:nvPicPr>
      <xdr:blipFill>
        <a:blip xmlns:r="http://schemas.openxmlformats.org/officeDocument/2006/relationships" r:embed="rId4"/>
        <a:stretch>
          <a:fillRect/>
        </a:stretch>
      </xdr:blipFill>
      <xdr:spPr>
        <a:xfrm>
          <a:off x="198120" y="426720"/>
          <a:ext cx="1478280" cy="998220"/>
        </a:xfrm>
        <a:prstGeom prst="rect">
          <a:avLst/>
        </a:prstGeom>
      </xdr:spPr>
    </xdr:pic>
    <xdr:clientData/>
  </xdr:twoCellAnchor>
  <xdr:twoCellAnchor>
    <xdr:from>
      <xdr:col>0</xdr:col>
      <xdr:colOff>525780</xdr:colOff>
      <xdr:row>0</xdr:row>
      <xdr:rowOff>76200</xdr:rowOff>
    </xdr:from>
    <xdr:to>
      <xdr:col>2</xdr:col>
      <xdr:colOff>426720</xdr:colOff>
      <xdr:row>2</xdr:row>
      <xdr:rowOff>60960</xdr:rowOff>
    </xdr:to>
    <xdr:sp macro="" textlink="">
      <xdr:nvSpPr>
        <xdr:cNvPr id="21" name="TextBox 20">
          <a:extLst>
            <a:ext uri="{FF2B5EF4-FFF2-40B4-BE49-F238E27FC236}">
              <a16:creationId xmlns:a16="http://schemas.microsoft.com/office/drawing/2014/main" id="{2F45F4C8-A40A-455B-A726-7101CF30D897}"/>
            </a:ext>
          </a:extLst>
        </xdr:cNvPr>
        <xdr:cNvSpPr txBox="1"/>
      </xdr:nvSpPr>
      <xdr:spPr>
        <a:xfrm>
          <a:off x="525780" y="76200"/>
          <a:ext cx="1120140" cy="350520"/>
        </a:xfrm>
        <a:prstGeom prst="rect">
          <a:avLst/>
        </a:prstGeom>
        <a:solidFill>
          <a:srgbClr val="0000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i="0">
              <a:solidFill>
                <a:schemeClr val="bg1"/>
              </a:solidFill>
              <a:latin typeface="Arial" panose="020B0604020202020204" pitchFamily="34" charset="0"/>
              <a:cs typeface="Arial" panose="020B0604020202020204" pitchFamily="34" charset="0"/>
            </a:rPr>
            <a:t>BANK</a:t>
          </a:r>
        </a:p>
      </xdr:txBody>
    </xdr:sp>
    <xdr:clientData/>
  </xdr:twoCellAnchor>
  <xdr:twoCellAnchor editAs="oneCell">
    <xdr:from>
      <xdr:col>2</xdr:col>
      <xdr:colOff>85359</xdr:colOff>
      <xdr:row>0</xdr:row>
      <xdr:rowOff>144780</xdr:rowOff>
    </xdr:from>
    <xdr:to>
      <xdr:col>2</xdr:col>
      <xdr:colOff>514314</xdr:colOff>
      <xdr:row>2</xdr:row>
      <xdr:rowOff>175260</xdr:rowOff>
    </xdr:to>
    <xdr:pic>
      <xdr:nvPicPr>
        <xdr:cNvPr id="22" name="Picture 21">
          <a:extLst>
            <a:ext uri="{FF2B5EF4-FFF2-40B4-BE49-F238E27FC236}">
              <a16:creationId xmlns:a16="http://schemas.microsoft.com/office/drawing/2014/main" id="{6F8E4B1D-AAB8-49AE-AD9B-13EC0804CEF1}"/>
            </a:ext>
          </a:extLst>
        </xdr:cNvPr>
        <xdr:cNvPicPr>
          <a:picLocks noChangeAspect="1"/>
        </xdr:cNvPicPr>
      </xdr:nvPicPr>
      <xdr:blipFill>
        <a:blip xmlns:r="http://schemas.openxmlformats.org/officeDocument/2006/relationships" r:embed="rId5"/>
        <a:stretch>
          <a:fillRect/>
        </a:stretch>
      </xdr:blipFill>
      <xdr:spPr>
        <a:xfrm>
          <a:off x="1304559" y="144780"/>
          <a:ext cx="428955" cy="396240"/>
        </a:xfrm>
        <a:prstGeom prst="rect">
          <a:avLst/>
        </a:prstGeom>
      </xdr:spPr>
    </xdr:pic>
    <xdr:clientData/>
  </xdr:twoCellAnchor>
  <xdr:twoCellAnchor>
    <xdr:from>
      <xdr:col>16</xdr:col>
      <xdr:colOff>53340</xdr:colOff>
      <xdr:row>9</xdr:row>
      <xdr:rowOff>7620</xdr:rowOff>
    </xdr:from>
    <xdr:to>
      <xdr:col>23</xdr:col>
      <xdr:colOff>30480</xdr:colOff>
      <xdr:row>22</xdr:row>
      <xdr:rowOff>148590</xdr:rowOff>
    </xdr:to>
    <xdr:graphicFrame macro="">
      <xdr:nvGraphicFramePr>
        <xdr:cNvPr id="23" name="Chart 22">
          <a:extLst>
            <a:ext uri="{FF2B5EF4-FFF2-40B4-BE49-F238E27FC236}">
              <a16:creationId xmlns:a16="http://schemas.microsoft.com/office/drawing/2014/main" id="{4C0D3858-6D51-40AC-98AD-CC4A504626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129540</xdr:colOff>
      <xdr:row>3</xdr:row>
      <xdr:rowOff>129540</xdr:rowOff>
    </xdr:from>
    <xdr:to>
      <xdr:col>7</xdr:col>
      <xdr:colOff>7620</xdr:colOff>
      <xdr:row>5</xdr:row>
      <xdr:rowOff>38100</xdr:rowOff>
    </xdr:to>
    <xdr:sp macro="" textlink="">
      <xdr:nvSpPr>
        <xdr:cNvPr id="24" name="TextBox 23">
          <a:extLst>
            <a:ext uri="{FF2B5EF4-FFF2-40B4-BE49-F238E27FC236}">
              <a16:creationId xmlns:a16="http://schemas.microsoft.com/office/drawing/2014/main" id="{1BD8394A-0FF6-41E4-940F-17911FA4CC97}"/>
            </a:ext>
          </a:extLst>
        </xdr:cNvPr>
        <xdr:cNvSpPr txBox="1"/>
      </xdr:nvSpPr>
      <xdr:spPr>
        <a:xfrm>
          <a:off x="1958340" y="678180"/>
          <a:ext cx="2316480" cy="274320"/>
        </a:xfrm>
        <a:prstGeom prst="rect">
          <a:avLst/>
        </a:prstGeom>
        <a:solidFill>
          <a:schemeClr val="tx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i="1">
              <a:solidFill>
                <a:schemeClr val="bg1"/>
              </a:solidFill>
              <a:latin typeface="Arial Black" panose="020B0A04020102020204" pitchFamily="34" charset="0"/>
            </a:rPr>
            <a:t>TOTAL</a:t>
          </a:r>
          <a:r>
            <a:rPr lang="en-IN" sz="1200" i="1" baseline="0">
              <a:solidFill>
                <a:schemeClr val="bg1"/>
              </a:solidFill>
              <a:latin typeface="Arial Black" panose="020B0A04020102020204" pitchFamily="34" charset="0"/>
            </a:rPr>
            <a:t>  LOANS </a:t>
          </a:r>
          <a:r>
            <a:rPr lang="en-IN" sz="1200" i="1" baseline="0">
              <a:solidFill>
                <a:schemeClr val="bg1"/>
              </a:solidFill>
              <a:effectLst/>
              <a:latin typeface="Arial Black" panose="020B0A04020102020204" pitchFamily="34" charset="0"/>
              <a:ea typeface="+mn-ea"/>
              <a:cs typeface="+mn-cs"/>
            </a:rPr>
            <a:t>ISSUED</a:t>
          </a:r>
          <a:endParaRPr lang="en-IN" sz="1200" i="1">
            <a:solidFill>
              <a:schemeClr val="bg1"/>
            </a:solidFill>
            <a:latin typeface="Arial Black" panose="020B0A04020102020204" pitchFamily="34" charset="0"/>
          </a:endParaRPr>
        </a:p>
      </xdr:txBody>
    </xdr:sp>
    <xdr:clientData/>
  </xdr:twoCellAnchor>
  <xdr:twoCellAnchor>
    <xdr:from>
      <xdr:col>7</xdr:col>
      <xdr:colOff>228600</xdr:colOff>
      <xdr:row>3</xdr:row>
      <xdr:rowOff>152400</xdr:rowOff>
    </xdr:from>
    <xdr:to>
      <xdr:col>11</xdr:col>
      <xdr:colOff>182880</xdr:colOff>
      <xdr:row>5</xdr:row>
      <xdr:rowOff>129540</xdr:rowOff>
    </xdr:to>
    <xdr:sp macro="" textlink="">
      <xdr:nvSpPr>
        <xdr:cNvPr id="25" name="TextBox 24">
          <a:extLst>
            <a:ext uri="{FF2B5EF4-FFF2-40B4-BE49-F238E27FC236}">
              <a16:creationId xmlns:a16="http://schemas.microsoft.com/office/drawing/2014/main" id="{FED26B08-25F9-4139-A746-49A9AFB2F595}"/>
            </a:ext>
          </a:extLst>
        </xdr:cNvPr>
        <xdr:cNvSpPr txBox="1"/>
      </xdr:nvSpPr>
      <xdr:spPr>
        <a:xfrm>
          <a:off x="4495800" y="701040"/>
          <a:ext cx="2392680" cy="342900"/>
        </a:xfrm>
        <a:prstGeom prst="rect">
          <a:avLst/>
        </a:prstGeom>
        <a:solidFill>
          <a:schemeClr val="tx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i="1">
              <a:solidFill>
                <a:schemeClr val="bg1"/>
              </a:solidFill>
              <a:latin typeface="Arial Black" panose="020B0A04020102020204" pitchFamily="34" charset="0"/>
              <a:cs typeface="Arial" panose="020B0604020202020204" pitchFamily="34" charset="0"/>
            </a:rPr>
            <a:t>TOTAL</a:t>
          </a:r>
          <a:r>
            <a:rPr lang="en-IN" sz="1200" i="1" baseline="0">
              <a:solidFill>
                <a:schemeClr val="bg1"/>
              </a:solidFill>
              <a:latin typeface="Arial Black" panose="020B0A04020102020204" pitchFamily="34" charset="0"/>
              <a:cs typeface="Arial" panose="020B0604020202020204" pitchFamily="34" charset="0"/>
            </a:rPr>
            <a:t>  FUNDED AMOUNT</a:t>
          </a:r>
          <a:endParaRPr lang="en-IN" sz="1200" i="1">
            <a:solidFill>
              <a:schemeClr val="bg1"/>
            </a:solidFill>
            <a:latin typeface="Arial Black" panose="020B0A04020102020204" pitchFamily="34" charset="0"/>
            <a:cs typeface="Arial" panose="020B0604020202020204" pitchFamily="34" charset="0"/>
          </a:endParaRPr>
        </a:p>
      </xdr:txBody>
    </xdr:sp>
    <xdr:clientData/>
  </xdr:twoCellAnchor>
  <xdr:twoCellAnchor>
    <xdr:from>
      <xdr:col>11</xdr:col>
      <xdr:colOff>266700</xdr:colOff>
      <xdr:row>3</xdr:row>
      <xdr:rowOff>152400</xdr:rowOff>
    </xdr:from>
    <xdr:to>
      <xdr:col>15</xdr:col>
      <xdr:colOff>251460</xdr:colOff>
      <xdr:row>5</xdr:row>
      <xdr:rowOff>129540</xdr:rowOff>
    </xdr:to>
    <xdr:sp macro="" textlink="">
      <xdr:nvSpPr>
        <xdr:cNvPr id="26" name="TextBox 25">
          <a:extLst>
            <a:ext uri="{FF2B5EF4-FFF2-40B4-BE49-F238E27FC236}">
              <a16:creationId xmlns:a16="http://schemas.microsoft.com/office/drawing/2014/main" id="{B34F8C00-A26D-4006-A893-A9D1BCE78321}"/>
            </a:ext>
          </a:extLst>
        </xdr:cNvPr>
        <xdr:cNvSpPr txBox="1"/>
      </xdr:nvSpPr>
      <xdr:spPr>
        <a:xfrm>
          <a:off x="6972300" y="701040"/>
          <a:ext cx="2423160" cy="342900"/>
        </a:xfrm>
        <a:prstGeom prst="rect">
          <a:avLst/>
        </a:prstGeom>
        <a:solidFill>
          <a:schemeClr val="tx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i="1">
              <a:solidFill>
                <a:schemeClr val="bg1"/>
              </a:solidFill>
              <a:latin typeface="Arial Black" panose="020B0A04020102020204" pitchFamily="34" charset="0"/>
              <a:cs typeface="Arial" panose="020B0604020202020204" pitchFamily="34" charset="0"/>
            </a:rPr>
            <a:t>TOTAL</a:t>
          </a:r>
          <a:r>
            <a:rPr lang="en-IN" sz="1200" i="1" baseline="0">
              <a:solidFill>
                <a:schemeClr val="bg1"/>
              </a:solidFill>
              <a:latin typeface="Arial Black" panose="020B0A04020102020204" pitchFamily="34" charset="0"/>
              <a:cs typeface="Arial" panose="020B0604020202020204" pitchFamily="34" charset="0"/>
            </a:rPr>
            <a:t>  AMOUNT RECIVED</a:t>
          </a:r>
          <a:endParaRPr lang="en-IN" sz="1200" i="1">
            <a:solidFill>
              <a:schemeClr val="bg1"/>
            </a:solidFill>
            <a:latin typeface="Arial Black" panose="020B0A04020102020204" pitchFamily="34" charset="0"/>
            <a:cs typeface="Arial" panose="020B0604020202020204" pitchFamily="34" charset="0"/>
          </a:endParaRPr>
        </a:p>
      </xdr:txBody>
    </xdr:sp>
    <xdr:clientData/>
  </xdr:twoCellAnchor>
  <xdr:twoCellAnchor>
    <xdr:from>
      <xdr:col>15</xdr:col>
      <xdr:colOff>365760</xdr:colOff>
      <xdr:row>3</xdr:row>
      <xdr:rowOff>129540</xdr:rowOff>
    </xdr:from>
    <xdr:to>
      <xdr:col>19</xdr:col>
      <xdr:colOff>342900</xdr:colOff>
      <xdr:row>5</xdr:row>
      <xdr:rowOff>106680</xdr:rowOff>
    </xdr:to>
    <xdr:sp macro="" textlink="">
      <xdr:nvSpPr>
        <xdr:cNvPr id="27" name="TextBox 26">
          <a:extLst>
            <a:ext uri="{FF2B5EF4-FFF2-40B4-BE49-F238E27FC236}">
              <a16:creationId xmlns:a16="http://schemas.microsoft.com/office/drawing/2014/main" id="{9E0E6266-C859-4A3F-B364-5D86F852127E}"/>
            </a:ext>
          </a:extLst>
        </xdr:cNvPr>
        <xdr:cNvSpPr txBox="1"/>
      </xdr:nvSpPr>
      <xdr:spPr>
        <a:xfrm>
          <a:off x="9509760" y="678180"/>
          <a:ext cx="2415540" cy="342900"/>
        </a:xfrm>
        <a:prstGeom prst="rect">
          <a:avLst/>
        </a:prstGeom>
        <a:solidFill>
          <a:schemeClr val="tx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i="1">
              <a:solidFill>
                <a:schemeClr val="bg1"/>
              </a:solidFill>
              <a:latin typeface="Arial Black" panose="020B0A04020102020204" pitchFamily="34" charset="0"/>
              <a:cs typeface="Arial" panose="020B0604020202020204" pitchFamily="34" charset="0"/>
            </a:rPr>
            <a:t>TOTAL</a:t>
          </a:r>
          <a:r>
            <a:rPr lang="en-IN" sz="1200" i="1" baseline="0">
              <a:solidFill>
                <a:schemeClr val="bg1"/>
              </a:solidFill>
              <a:latin typeface="Arial Black" panose="020B0A04020102020204" pitchFamily="34" charset="0"/>
              <a:cs typeface="Arial" panose="020B0604020202020204" pitchFamily="34" charset="0"/>
            </a:rPr>
            <a:t>  REVOL BALANCE</a:t>
          </a:r>
          <a:endParaRPr lang="en-IN" sz="1200" i="1">
            <a:solidFill>
              <a:schemeClr val="bg1"/>
            </a:solidFill>
            <a:latin typeface="Arial Black" panose="020B0A04020102020204" pitchFamily="34" charset="0"/>
            <a:cs typeface="Arial" panose="020B0604020202020204" pitchFamily="34" charset="0"/>
          </a:endParaRPr>
        </a:p>
      </xdr:txBody>
    </xdr:sp>
    <xdr:clientData/>
  </xdr:twoCellAnchor>
  <xdr:twoCellAnchor>
    <xdr:from>
      <xdr:col>19</xdr:col>
      <xdr:colOff>434340</xdr:colOff>
      <xdr:row>3</xdr:row>
      <xdr:rowOff>167640</xdr:rowOff>
    </xdr:from>
    <xdr:to>
      <xdr:col>23</xdr:col>
      <xdr:colOff>396240</xdr:colOff>
      <xdr:row>5</xdr:row>
      <xdr:rowOff>144780</xdr:rowOff>
    </xdr:to>
    <xdr:sp macro="" textlink="">
      <xdr:nvSpPr>
        <xdr:cNvPr id="28" name="TextBox 27">
          <a:extLst>
            <a:ext uri="{FF2B5EF4-FFF2-40B4-BE49-F238E27FC236}">
              <a16:creationId xmlns:a16="http://schemas.microsoft.com/office/drawing/2014/main" id="{1FFF2888-9DB0-457D-8893-B8570BFA4E60}"/>
            </a:ext>
          </a:extLst>
        </xdr:cNvPr>
        <xdr:cNvSpPr txBox="1"/>
      </xdr:nvSpPr>
      <xdr:spPr>
        <a:xfrm>
          <a:off x="12016740" y="716280"/>
          <a:ext cx="2400300" cy="342900"/>
        </a:xfrm>
        <a:prstGeom prst="rect">
          <a:avLst/>
        </a:prstGeom>
        <a:solidFill>
          <a:schemeClr val="tx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i="1">
              <a:solidFill>
                <a:schemeClr val="bg1"/>
              </a:solidFill>
              <a:latin typeface="Arial Black" panose="020B0A04020102020204" pitchFamily="34" charset="0"/>
              <a:cs typeface="Arial" panose="020B0604020202020204" pitchFamily="34" charset="0"/>
            </a:rPr>
            <a:t>TOTAL</a:t>
          </a:r>
          <a:r>
            <a:rPr lang="en-IN" sz="1200" i="1" baseline="0">
              <a:solidFill>
                <a:schemeClr val="bg1"/>
              </a:solidFill>
              <a:latin typeface="Arial Black" panose="020B0A04020102020204" pitchFamily="34" charset="0"/>
              <a:cs typeface="Arial" panose="020B0604020202020204" pitchFamily="34" charset="0"/>
            </a:rPr>
            <a:t>  NO OF ACCOUNTS</a:t>
          </a:r>
          <a:endParaRPr lang="en-IN" sz="1200" i="1">
            <a:solidFill>
              <a:schemeClr val="bg1"/>
            </a:solidFill>
            <a:latin typeface="Arial Black" panose="020B0A04020102020204" pitchFamily="34" charset="0"/>
            <a:cs typeface="Arial" panose="020B0604020202020204" pitchFamily="34" charset="0"/>
          </a:endParaRPr>
        </a:p>
      </xdr:txBody>
    </xdr:sp>
    <xdr:clientData/>
  </xdr:twoCellAnchor>
  <xdr:oneCellAnchor>
    <xdr:from>
      <xdr:col>4</xdr:col>
      <xdr:colOff>182880</xdr:colOff>
      <xdr:row>5</xdr:row>
      <xdr:rowOff>144780</xdr:rowOff>
    </xdr:from>
    <xdr:ext cx="184731" cy="264560"/>
    <xdr:sp macro="" textlink="">
      <xdr:nvSpPr>
        <xdr:cNvPr id="29" name="TextBox 28">
          <a:extLst>
            <a:ext uri="{FF2B5EF4-FFF2-40B4-BE49-F238E27FC236}">
              <a16:creationId xmlns:a16="http://schemas.microsoft.com/office/drawing/2014/main" id="{981E1FD4-72F6-4D13-AAEE-AE1EA55C367A}"/>
            </a:ext>
          </a:extLst>
        </xdr:cNvPr>
        <xdr:cNvSpPr txBox="1"/>
      </xdr:nvSpPr>
      <xdr:spPr>
        <a:xfrm>
          <a:off x="2621280" y="105918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xdr:from>
      <xdr:col>3</xdr:col>
      <xdr:colOff>464820</xdr:colOff>
      <xdr:row>5</xdr:row>
      <xdr:rowOff>7620</xdr:rowOff>
    </xdr:from>
    <xdr:to>
      <xdr:col>6</xdr:col>
      <xdr:colOff>342900</xdr:colOff>
      <xdr:row>7</xdr:row>
      <xdr:rowOff>114300</xdr:rowOff>
    </xdr:to>
    <xdr:sp macro="" textlink="KPIS!B2">
      <xdr:nvSpPr>
        <xdr:cNvPr id="30" name="Rectangle: Rounded Corners 29">
          <a:extLst>
            <a:ext uri="{FF2B5EF4-FFF2-40B4-BE49-F238E27FC236}">
              <a16:creationId xmlns:a16="http://schemas.microsoft.com/office/drawing/2014/main" id="{EF2F4771-CB74-4E1E-882C-803080871F10}"/>
            </a:ext>
          </a:extLst>
        </xdr:cNvPr>
        <xdr:cNvSpPr/>
      </xdr:nvSpPr>
      <xdr:spPr>
        <a:xfrm>
          <a:off x="2293620" y="922020"/>
          <a:ext cx="1706880" cy="472440"/>
        </a:xfrm>
        <a:prstGeom prst="roundRect">
          <a:avLst/>
        </a:prstGeom>
        <a:solidFill>
          <a:schemeClr val="tx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E9028015-4A16-4D52-B064-FEF35C0B7353}" type="TxLink">
            <a:rPr lang="en-US" sz="2400" b="1" i="0" u="none" strike="noStrike">
              <a:solidFill>
                <a:schemeClr val="bg1"/>
              </a:solidFill>
              <a:latin typeface="Arial Black" panose="020B0A04020102020204" pitchFamily="34" charset="0"/>
              <a:cs typeface="Calibri"/>
            </a:rPr>
            <a:pPr algn="l"/>
            <a:t>39.72 K</a:t>
          </a:fld>
          <a:endParaRPr lang="en-IN" sz="2400" b="1" i="0">
            <a:solidFill>
              <a:schemeClr val="bg1"/>
            </a:solidFill>
            <a:latin typeface="Arial Black" panose="020B0A04020102020204" pitchFamily="34" charset="0"/>
          </a:endParaRPr>
        </a:p>
      </xdr:txBody>
    </xdr:sp>
    <xdr:clientData/>
  </xdr:twoCellAnchor>
  <xdr:twoCellAnchor>
    <xdr:from>
      <xdr:col>7</xdr:col>
      <xdr:colOff>403860</xdr:colOff>
      <xdr:row>5</xdr:row>
      <xdr:rowOff>7620</xdr:rowOff>
    </xdr:from>
    <xdr:to>
      <xdr:col>11</xdr:col>
      <xdr:colOff>76200</xdr:colOff>
      <xdr:row>7</xdr:row>
      <xdr:rowOff>99060</xdr:rowOff>
    </xdr:to>
    <xdr:sp macro="" textlink="KPIS!B5">
      <xdr:nvSpPr>
        <xdr:cNvPr id="31" name="Rectangle: Rounded Corners 30">
          <a:extLst>
            <a:ext uri="{FF2B5EF4-FFF2-40B4-BE49-F238E27FC236}">
              <a16:creationId xmlns:a16="http://schemas.microsoft.com/office/drawing/2014/main" id="{778D949B-353A-40B5-A665-027275963B2B}"/>
            </a:ext>
          </a:extLst>
        </xdr:cNvPr>
        <xdr:cNvSpPr/>
      </xdr:nvSpPr>
      <xdr:spPr>
        <a:xfrm>
          <a:off x="4671060" y="922020"/>
          <a:ext cx="2110740" cy="457200"/>
        </a:xfrm>
        <a:prstGeom prst="roundRect">
          <a:avLst/>
        </a:prstGeom>
        <a:solidFill>
          <a:schemeClr val="tx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201F2BF6-B0EF-46AB-A156-7510A66D53E1}" type="TxLink">
            <a:rPr lang="en-US" sz="2400" b="0" i="0" u="none" strike="noStrike">
              <a:solidFill>
                <a:schemeClr val="bg1"/>
              </a:solidFill>
              <a:latin typeface="Arial Black" panose="020B0A04020102020204" pitchFamily="34" charset="0"/>
              <a:ea typeface="+mn-ea"/>
              <a:cs typeface="Calibri"/>
            </a:rPr>
            <a:pPr marL="0" indent="0" algn="l"/>
            <a:t>$ 434.81 M</a:t>
          </a:fld>
          <a:endParaRPr lang="en-IN" sz="2400" b="0" i="0" u="none" strike="noStrike">
            <a:solidFill>
              <a:schemeClr val="bg1"/>
            </a:solidFill>
            <a:latin typeface="Arial Black" panose="020B0A04020102020204" pitchFamily="34" charset="0"/>
            <a:ea typeface="+mn-ea"/>
            <a:cs typeface="Calibri"/>
          </a:endParaRPr>
        </a:p>
      </xdr:txBody>
    </xdr:sp>
    <xdr:clientData/>
  </xdr:twoCellAnchor>
  <xdr:twoCellAnchor>
    <xdr:from>
      <xdr:col>11</xdr:col>
      <xdr:colOff>495300</xdr:colOff>
      <xdr:row>5</xdr:row>
      <xdr:rowOff>15240</xdr:rowOff>
    </xdr:from>
    <xdr:to>
      <xdr:col>15</xdr:col>
      <xdr:colOff>198120</xdr:colOff>
      <xdr:row>8</xdr:row>
      <xdr:rowOff>15240</xdr:rowOff>
    </xdr:to>
    <xdr:sp macro="" textlink="KPIS!B8">
      <xdr:nvSpPr>
        <xdr:cNvPr id="32" name="Rectangle: Rounded Corners 31">
          <a:extLst>
            <a:ext uri="{FF2B5EF4-FFF2-40B4-BE49-F238E27FC236}">
              <a16:creationId xmlns:a16="http://schemas.microsoft.com/office/drawing/2014/main" id="{16366E6D-C115-4BB1-90D3-C7620AF8D36F}"/>
            </a:ext>
          </a:extLst>
        </xdr:cNvPr>
        <xdr:cNvSpPr/>
      </xdr:nvSpPr>
      <xdr:spPr>
        <a:xfrm>
          <a:off x="7200900" y="929640"/>
          <a:ext cx="2141220" cy="548640"/>
        </a:xfrm>
        <a:prstGeom prst="roundRect">
          <a:avLst/>
        </a:prstGeom>
        <a:solidFill>
          <a:schemeClr val="tx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6288CBBC-3F2F-4148-8D89-55ED69894A0C}" type="TxLink">
            <a:rPr lang="en-US" sz="2400" b="0" i="0" u="none" strike="noStrike">
              <a:solidFill>
                <a:schemeClr val="bg1"/>
              </a:solidFill>
              <a:latin typeface="Arial Black" panose="020B0A04020102020204" pitchFamily="34" charset="0"/>
              <a:ea typeface="+mn-ea"/>
              <a:cs typeface="Calibri"/>
            </a:rPr>
            <a:pPr marL="0" indent="0" algn="l"/>
            <a:t>$ 482.70 M</a:t>
          </a:fld>
          <a:endParaRPr lang="en-IN" sz="2400" b="0" i="0" u="none" strike="noStrike">
            <a:solidFill>
              <a:schemeClr val="bg1"/>
            </a:solidFill>
            <a:latin typeface="Arial Black" panose="020B0A04020102020204" pitchFamily="34" charset="0"/>
            <a:ea typeface="+mn-ea"/>
            <a:cs typeface="Calibri"/>
          </a:endParaRPr>
        </a:p>
      </xdr:txBody>
    </xdr:sp>
    <xdr:clientData/>
  </xdr:twoCellAnchor>
  <xdr:twoCellAnchor>
    <xdr:from>
      <xdr:col>16</xdr:col>
      <xdr:colOff>45720</xdr:colOff>
      <xdr:row>5</xdr:row>
      <xdr:rowOff>15240</xdr:rowOff>
    </xdr:from>
    <xdr:to>
      <xdr:col>19</xdr:col>
      <xdr:colOff>266700</xdr:colOff>
      <xdr:row>8</xdr:row>
      <xdr:rowOff>15240</xdr:rowOff>
    </xdr:to>
    <xdr:sp macro="" textlink="KPIS!B11">
      <xdr:nvSpPr>
        <xdr:cNvPr id="33" name="Rectangle: Rounded Corners 32">
          <a:extLst>
            <a:ext uri="{FF2B5EF4-FFF2-40B4-BE49-F238E27FC236}">
              <a16:creationId xmlns:a16="http://schemas.microsoft.com/office/drawing/2014/main" id="{E11CD2A0-EDFB-4B72-914E-7F956E7640CC}"/>
            </a:ext>
          </a:extLst>
        </xdr:cNvPr>
        <xdr:cNvSpPr/>
      </xdr:nvSpPr>
      <xdr:spPr>
        <a:xfrm>
          <a:off x="9799320" y="929640"/>
          <a:ext cx="2049780" cy="548640"/>
        </a:xfrm>
        <a:prstGeom prst="roundRect">
          <a:avLst/>
        </a:prstGeom>
        <a:solidFill>
          <a:schemeClr val="tx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99C808CB-9DC3-4384-9894-FCF9637B39FE}" type="TxLink">
            <a:rPr lang="en-US" sz="2400" b="1" i="0" u="none" strike="noStrike">
              <a:solidFill>
                <a:schemeClr val="bg1"/>
              </a:solidFill>
              <a:latin typeface="Arial Black" panose="020B0A04020102020204" pitchFamily="34" charset="0"/>
              <a:ea typeface="+mn-ea"/>
              <a:cs typeface="Calibri"/>
            </a:rPr>
            <a:pPr marL="0" indent="0" algn="l"/>
            <a:t>$ 531.51 M</a:t>
          </a:fld>
          <a:endParaRPr lang="en-IN" sz="2400" b="1" i="0" u="none" strike="noStrike">
            <a:solidFill>
              <a:schemeClr val="bg1"/>
            </a:solidFill>
            <a:latin typeface="Arial Black" panose="020B0A04020102020204" pitchFamily="34" charset="0"/>
            <a:ea typeface="+mn-ea"/>
            <a:cs typeface="Calibri"/>
          </a:endParaRPr>
        </a:p>
      </xdr:txBody>
    </xdr:sp>
    <xdr:clientData/>
  </xdr:twoCellAnchor>
  <xdr:twoCellAnchor>
    <xdr:from>
      <xdr:col>20</xdr:col>
      <xdr:colOff>190500</xdr:colOff>
      <xdr:row>5</xdr:row>
      <xdr:rowOff>53340</xdr:rowOff>
    </xdr:from>
    <xdr:to>
      <xdr:col>23</xdr:col>
      <xdr:colOff>281940</xdr:colOff>
      <xdr:row>8</xdr:row>
      <xdr:rowOff>53340</xdr:rowOff>
    </xdr:to>
    <xdr:sp macro="" textlink="KPIS!B14">
      <xdr:nvSpPr>
        <xdr:cNvPr id="34" name="Rectangle: Rounded Corners 33">
          <a:extLst>
            <a:ext uri="{FF2B5EF4-FFF2-40B4-BE49-F238E27FC236}">
              <a16:creationId xmlns:a16="http://schemas.microsoft.com/office/drawing/2014/main" id="{303195BF-E2D2-4E28-82F6-32B37AA5D34B}"/>
            </a:ext>
          </a:extLst>
        </xdr:cNvPr>
        <xdr:cNvSpPr/>
      </xdr:nvSpPr>
      <xdr:spPr>
        <a:xfrm>
          <a:off x="12382500" y="967740"/>
          <a:ext cx="1920240" cy="548640"/>
        </a:xfrm>
        <a:prstGeom prst="roundRect">
          <a:avLst/>
        </a:prstGeom>
        <a:solidFill>
          <a:schemeClr val="tx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43CFA6D9-2D60-4973-99C8-53B85D880E77}" type="TxLink">
            <a:rPr lang="en-US" sz="2400" b="1" i="0" u="none" strike="noStrike">
              <a:solidFill>
                <a:schemeClr val="bg1"/>
              </a:solidFill>
              <a:latin typeface="Arial Black" panose="020B0A04020102020204" pitchFamily="34" charset="0"/>
              <a:ea typeface="+mn-ea"/>
              <a:cs typeface="Calibri"/>
            </a:rPr>
            <a:pPr marL="0" indent="0" algn="l"/>
            <a:t>877.30 K</a:t>
          </a:fld>
          <a:endParaRPr lang="en-IN" sz="2400" b="1" i="0" u="none" strike="noStrike">
            <a:solidFill>
              <a:schemeClr val="bg1"/>
            </a:solidFill>
            <a:latin typeface="Arial Black" panose="020B0A04020102020204" pitchFamily="34" charset="0"/>
            <a:ea typeface="+mn-ea"/>
            <a:cs typeface="Calibri"/>
          </a:endParaRPr>
        </a:p>
      </xdr:txBody>
    </xdr:sp>
    <xdr:clientData/>
  </xdr:twoCellAnchor>
  <xdr:twoCellAnchor>
    <xdr:from>
      <xdr:col>18</xdr:col>
      <xdr:colOff>182880</xdr:colOff>
      <xdr:row>24</xdr:row>
      <xdr:rowOff>167641</xdr:rowOff>
    </xdr:from>
    <xdr:to>
      <xdr:col>23</xdr:col>
      <xdr:colOff>175260</xdr:colOff>
      <xdr:row>39</xdr:row>
      <xdr:rowOff>145162</xdr:rowOff>
    </xdr:to>
    <xdr:graphicFrame macro="">
      <xdr:nvGraphicFramePr>
        <xdr:cNvPr id="35" name="Chart 34">
          <a:extLst>
            <a:ext uri="{FF2B5EF4-FFF2-40B4-BE49-F238E27FC236}">
              <a16:creationId xmlns:a16="http://schemas.microsoft.com/office/drawing/2014/main" id="{6811F3C1-2D3B-4F24-95CF-4ACFB87167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213360</xdr:colOff>
      <xdr:row>16</xdr:row>
      <xdr:rowOff>30480</xdr:rowOff>
    </xdr:from>
    <xdr:to>
      <xdr:col>4</xdr:col>
      <xdr:colOff>281940</xdr:colOff>
      <xdr:row>22</xdr:row>
      <xdr:rowOff>106680</xdr:rowOff>
    </xdr:to>
    <mc:AlternateContent xmlns:mc="http://schemas.openxmlformats.org/markup-compatibility/2006" xmlns:a14="http://schemas.microsoft.com/office/drawing/2010/main">
      <mc:Choice Requires="a14">
        <xdr:graphicFrame macro="">
          <xdr:nvGraphicFramePr>
            <xdr:cNvPr id="36" name="YEAR 1">
              <a:extLst>
                <a:ext uri="{FF2B5EF4-FFF2-40B4-BE49-F238E27FC236}">
                  <a16:creationId xmlns:a16="http://schemas.microsoft.com/office/drawing/2014/main" id="{F8AAEA56-C745-4B75-9DAC-C5DEBC0C4A97}"/>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213360" y="2956560"/>
              <a:ext cx="2506980" cy="11734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320040</xdr:colOff>
      <xdr:row>9</xdr:row>
      <xdr:rowOff>99061</xdr:rowOff>
    </xdr:from>
    <xdr:to>
      <xdr:col>6</xdr:col>
      <xdr:colOff>563880</xdr:colOff>
      <xdr:row>22</xdr:row>
      <xdr:rowOff>83821</xdr:rowOff>
    </xdr:to>
    <mc:AlternateContent xmlns:mc="http://schemas.openxmlformats.org/markup-compatibility/2006" xmlns:a14="http://schemas.microsoft.com/office/drawing/2010/main">
      <mc:Choice Requires="a14">
        <xdr:graphicFrame macro="">
          <xdr:nvGraphicFramePr>
            <xdr:cNvPr id="37" name="issue_d (Month) 1">
              <a:extLst>
                <a:ext uri="{FF2B5EF4-FFF2-40B4-BE49-F238E27FC236}">
                  <a16:creationId xmlns:a16="http://schemas.microsoft.com/office/drawing/2014/main" id="{65FD8E98-4E5D-4417-8322-3718D822D121}"/>
                </a:ext>
              </a:extLst>
            </xdr:cNvPr>
            <xdr:cNvGraphicFramePr/>
          </xdr:nvGraphicFramePr>
          <xdr:xfrm>
            <a:off x="0" y="0"/>
            <a:ext cx="0" cy="0"/>
          </xdr:xfrm>
          <a:graphic>
            <a:graphicData uri="http://schemas.microsoft.com/office/drawing/2010/slicer">
              <sle:slicer xmlns:sle="http://schemas.microsoft.com/office/drawing/2010/slicer" name="issue_d (Month) 1"/>
            </a:graphicData>
          </a:graphic>
        </xdr:graphicFrame>
      </mc:Choice>
      <mc:Fallback xmlns="">
        <xdr:sp macro="" textlink="">
          <xdr:nvSpPr>
            <xdr:cNvPr id="0" name=""/>
            <xdr:cNvSpPr>
              <a:spLocks noTextEdit="1"/>
            </xdr:cNvSpPr>
          </xdr:nvSpPr>
          <xdr:spPr>
            <a:xfrm>
              <a:off x="2758440" y="1744981"/>
              <a:ext cx="1463040" cy="2362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220980</xdr:colOff>
      <xdr:row>9</xdr:row>
      <xdr:rowOff>106681</xdr:rowOff>
    </xdr:from>
    <xdr:to>
      <xdr:col>4</xdr:col>
      <xdr:colOff>274320</xdr:colOff>
      <xdr:row>15</xdr:row>
      <xdr:rowOff>175261</xdr:rowOff>
    </xdr:to>
    <mc:AlternateContent xmlns:mc="http://schemas.openxmlformats.org/markup-compatibility/2006" xmlns:a14="http://schemas.microsoft.com/office/drawing/2010/main">
      <mc:Choice Requires="a14">
        <xdr:graphicFrame macro="">
          <xdr:nvGraphicFramePr>
            <xdr:cNvPr id="38" name="Quarter 1">
              <a:extLst>
                <a:ext uri="{FF2B5EF4-FFF2-40B4-BE49-F238E27FC236}">
                  <a16:creationId xmlns:a16="http://schemas.microsoft.com/office/drawing/2014/main" id="{949A6E30-A729-4296-9E40-58F85981500D}"/>
                </a:ext>
              </a:extLst>
            </xdr:cNvPr>
            <xdr:cNvGraphicFramePr/>
          </xdr:nvGraphicFramePr>
          <xdr:xfrm>
            <a:off x="0" y="0"/>
            <a:ext cx="0" cy="0"/>
          </xdr:xfrm>
          <a:graphic>
            <a:graphicData uri="http://schemas.microsoft.com/office/drawing/2010/slicer">
              <sle:slicer xmlns:sle="http://schemas.microsoft.com/office/drawing/2010/slicer" name="Quarter 1"/>
            </a:graphicData>
          </a:graphic>
        </xdr:graphicFrame>
      </mc:Choice>
      <mc:Fallback xmlns="">
        <xdr:sp macro="" textlink="">
          <xdr:nvSpPr>
            <xdr:cNvPr id="0" name=""/>
            <xdr:cNvSpPr>
              <a:spLocks noTextEdit="1"/>
            </xdr:cNvSpPr>
          </xdr:nvSpPr>
          <xdr:spPr>
            <a:xfrm>
              <a:off x="220980" y="1752601"/>
              <a:ext cx="2491740" cy="11658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396240</xdr:colOff>
      <xdr:row>4</xdr:row>
      <xdr:rowOff>121920</xdr:rowOff>
    </xdr:from>
    <xdr:to>
      <xdr:col>11</xdr:col>
      <xdr:colOff>7620</xdr:colOff>
      <xdr:row>24</xdr:row>
      <xdr:rowOff>22860</xdr:rowOff>
    </xdr:to>
    <xdr:graphicFrame macro="">
      <xdr:nvGraphicFramePr>
        <xdr:cNvPr id="2" name="Chart 1">
          <a:extLst>
            <a:ext uri="{FF2B5EF4-FFF2-40B4-BE49-F238E27FC236}">
              <a16:creationId xmlns:a16="http://schemas.microsoft.com/office/drawing/2014/main" id="{29C9913C-BAFA-4119-8FCF-0CDA730657B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9</xdr:col>
      <xdr:colOff>228600</xdr:colOff>
      <xdr:row>1</xdr:row>
      <xdr:rowOff>121920</xdr:rowOff>
    </xdr:from>
    <xdr:to>
      <xdr:col>18</xdr:col>
      <xdr:colOff>358140</xdr:colOff>
      <xdr:row>20</xdr:row>
      <xdr:rowOff>45720</xdr:rowOff>
    </xdr:to>
    <xdr:graphicFrame macro="">
      <xdr:nvGraphicFramePr>
        <xdr:cNvPr id="2" name="Chart 1">
          <a:extLst>
            <a:ext uri="{FF2B5EF4-FFF2-40B4-BE49-F238E27FC236}">
              <a16:creationId xmlns:a16="http://schemas.microsoft.com/office/drawing/2014/main" id="{2549FC01-5874-4EE7-B7C1-F83DD40E99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571500</xdr:colOff>
      <xdr:row>3</xdr:row>
      <xdr:rowOff>148590</xdr:rowOff>
    </xdr:from>
    <xdr:to>
      <xdr:col>9</xdr:col>
      <xdr:colOff>548640</xdr:colOff>
      <xdr:row>18</xdr:row>
      <xdr:rowOff>148590</xdr:rowOff>
    </xdr:to>
    <xdr:graphicFrame macro="">
      <xdr:nvGraphicFramePr>
        <xdr:cNvPr id="3" name="Chart 2">
          <a:extLst>
            <a:ext uri="{FF2B5EF4-FFF2-40B4-BE49-F238E27FC236}">
              <a16:creationId xmlns:a16="http://schemas.microsoft.com/office/drawing/2014/main" id="{0C24698F-6A75-4875-B6C2-894AA6615E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495300</xdr:colOff>
      <xdr:row>0</xdr:row>
      <xdr:rowOff>99060</xdr:rowOff>
    </xdr:from>
    <xdr:to>
      <xdr:col>23</xdr:col>
      <xdr:colOff>220980</xdr:colOff>
      <xdr:row>17</xdr:row>
      <xdr:rowOff>30480</xdr:rowOff>
    </xdr:to>
    <xdr:graphicFrame macro="">
      <xdr:nvGraphicFramePr>
        <xdr:cNvPr id="2" name="Chart 1">
          <a:extLst>
            <a:ext uri="{FF2B5EF4-FFF2-40B4-BE49-F238E27FC236}">
              <a16:creationId xmlns:a16="http://schemas.microsoft.com/office/drawing/2014/main" id="{37BA8D6D-9D28-4967-AFCE-70F4DCFA87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30480</xdr:colOff>
      <xdr:row>0</xdr:row>
      <xdr:rowOff>0</xdr:rowOff>
    </xdr:from>
    <xdr:to>
      <xdr:col>16</xdr:col>
      <xdr:colOff>91440</xdr:colOff>
      <xdr:row>16</xdr:row>
      <xdr:rowOff>118110</xdr:rowOff>
    </xdr:to>
    <xdr:graphicFrame macro="">
      <xdr:nvGraphicFramePr>
        <xdr:cNvPr id="2" name="Chart 1">
          <a:extLst>
            <a:ext uri="{FF2B5EF4-FFF2-40B4-BE49-F238E27FC236}">
              <a16:creationId xmlns:a16="http://schemas.microsoft.com/office/drawing/2014/main" id="{6D861049-DFD9-4D06-A85E-56BEAA8D866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7</xdr:row>
      <xdr:rowOff>121920</xdr:rowOff>
    </xdr:from>
    <xdr:to>
      <xdr:col>6</xdr:col>
      <xdr:colOff>632460</xdr:colOff>
      <xdr:row>21</xdr:row>
      <xdr:rowOff>140970</xdr:rowOff>
    </xdr:to>
    <xdr:graphicFrame macro="">
      <xdr:nvGraphicFramePr>
        <xdr:cNvPr id="2" name="Chart 1">
          <a:extLst>
            <a:ext uri="{FF2B5EF4-FFF2-40B4-BE49-F238E27FC236}">
              <a16:creationId xmlns:a16="http://schemas.microsoft.com/office/drawing/2014/main" id="{7B02B6B2-325E-425A-8E46-F94F2B9FEF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5370372" backgroundQuery="1" createdVersion="6" refreshedVersion="6" minRefreshableVersion="3" recordCount="0" supportSubquery="1" supportAdvancedDrill="1" xr:uid="{24E69B37-3DDE-4B37-9463-4919E8013CF4}">
  <cacheSource type="external" connectionId="4"/>
  <cacheFields count="3">
    <cacheField name="[Measures].[Sum of loan_amnt]" caption="Sum of loan_amnt" numFmtId="0" hierarchy="58" level="32767"/>
    <cacheField name="[Finance].[issue_d (Year)].[issue_d (Year)]" caption="issue_d (Year)" numFmtId="0" hierarchy="49" level="1">
      <sharedItems count="5">
        <s v="2007"/>
        <s v="2008"/>
        <s v="2009"/>
        <s v="2010"/>
        <s v="2011"/>
      </sharedItems>
    </cacheField>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2" memberValueDatatype="20" unbalanced="0"/>
    <cacheHierarchy uniqueName="[Finance].[member_id]" caption="member_id" attribute="1" defaultMemberUniqueName="[Finance].[member_id].[All]" allUniqueName="[Finance].[member_id].[All]" dimensionUniqueName="[Finance]" displayFolder="" count="2" memberValueDatatype="20" unbalanced="0"/>
    <cacheHierarchy uniqueName="[Finance].[loan_amnt]" caption="loan_amnt" attribute="1" defaultMemberUniqueName="[Finance].[loan_amnt].[All]" allUniqueName="[Finance].[loan_amnt].[All]" dimensionUniqueName="[Finance]" displayFolder="" count="2" memberValueDatatype="20" unbalanced="0"/>
    <cacheHierarchy uniqueName="[Finance].[funded_amnt]" caption="funded_amnt" attribute="1" defaultMemberUniqueName="[Finance].[funded_amnt].[All]" allUniqueName="[Finance].[funded_amnt].[All]" dimensionUniqueName="[Finance]" displayFolder="" count="2" memberValueDatatype="20" unbalanced="0"/>
    <cacheHierarchy uniqueName="[Finance].[funded_amnt_inv]" caption="funded_amnt_inv" attribute="1" defaultMemberUniqueName="[Finance].[funded_amnt_inv].[All]" allUniqueName="[Finance].[funded_amnt_inv].[All]" dimensionUniqueName="[Finance]" displayFolder="" count="2" memberValueDatatype="5" unbalanced="0"/>
    <cacheHierarchy uniqueName="[Finance].[term]" caption="term" attribute="1" defaultMemberUniqueName="[Finance].[term].[All]" allUniqueName="[Finance].[term].[All]" dimensionUniqueName="[Finance]" displayFolder="" count="2" memberValueDatatype="130" unbalanced="0"/>
    <cacheHierarchy uniqueName="[Finance].[int_rate]" caption="int_rate" attribute="1" defaultMemberUniqueName="[Finance].[int_rate].[All]" allUniqueName="[Finance].[int_rate].[All]" dimensionUniqueName="[Finance]" displayFolder="" count="2" memberValueDatatype="5" unbalanced="0"/>
    <cacheHierarchy uniqueName="[Finance].[installment]" caption="installment" attribute="1" defaultMemberUniqueName="[Finance].[installment].[All]" allUniqueName="[Finance].[installment].[All]" dimensionUniqueName="[Finance]" displayFolder="" count="2" memberValueDatatype="5" unbalanced="0"/>
    <cacheHierarchy uniqueName="[Finance].[grade]" caption="grade" attribute="1" defaultMemberUniqueName="[Finance].[grade].[All]" allUniqueName="[Finance].[grade].[All]" dimensionUniqueName="[Finance]" displayFolder="" count="2" memberValueDatatype="130" unbalanced="0"/>
    <cacheHierarchy uniqueName="[Finance].[sub_grade]" caption="sub_grade" attribute="1" defaultMemberUniqueName="[Finance].[sub_grade].[All]" allUniqueName="[Finance].[sub_grade].[All]" dimensionUniqueName="[Finance]" displayFolder="" count="2" memberValueDatatype="130" unbalanced="0"/>
    <cacheHierarchy uniqueName="[Finance].[emp_title]" caption="emp_title" attribute="1" defaultMemberUniqueName="[Finance].[emp_title].[All]" allUniqueName="[Finance].[emp_title].[All]" dimensionUniqueName="[Finance]" displayFolder="" count="2" memberValueDatatype="130" unbalanced="0"/>
    <cacheHierarchy uniqueName="[Finance].[emp_length]" caption="emp_length" attribute="1" defaultMemberUniqueName="[Finance].[emp_length].[All]" allUniqueName="[Finance].[emp_length].[All]" dimensionUniqueName="[Finance]" displayFolder="" count="2" memberValueDatatype="130" unbalanced="0"/>
    <cacheHierarchy uniqueName="[Finance].[home_ownership]" caption="home_ownership" attribute="1" defaultMemberUniqueName="[Finance].[home_ownership].[All]" allUniqueName="[Finance].[home_ownership].[All]" dimensionUniqueName="[Finance]" displayFolder="" count="2" memberValueDatatype="130" unbalanced="0"/>
    <cacheHierarchy uniqueName="[Finance].[annual_inc]" caption="annual_inc" attribute="1" defaultMemberUniqueName="[Finance].[annual_inc].[All]" allUniqueName="[Finance].[annual_inc].[All]" dimensionUniqueName="[Finance]" displayFolder="" count="2" memberValueDatatype="20" unbalanced="0"/>
    <cacheHierarchy uniqueName="[Finance].[verification_status]" caption="verification_status" attribute="1" defaultMemberUniqueName="[Finance].[verification_status].[All]" allUniqueName="[Finance].[verification_status].[All]" dimensionUniqueName="[Finance]" displayFolder="" count="2" memberValueDatatype="130" unbalanced="0"/>
    <cacheHierarchy uniqueName="[Finance].[issue_d]" caption="issue_d" attribute="1" time="1" defaultMemberUniqueName="[Finance].[issue_d].[All]" allUniqueName="[Finance].[issue_d].[All]" dimensionUniqueName="[Finance]" displayFolder="" count="2" memberValueDatatype="7" unbalanced="0"/>
    <cacheHierarchy uniqueName="[Finance].[loan_status]" caption="loan_status" attribute="1" defaultMemberUniqueName="[Finance].[loan_status].[All]" allUniqueName="[Finance].[loan_status].[All]" dimensionUniqueName="[Finance]" displayFolder="" count="2" memberValueDatatype="130" unbalanced="0"/>
    <cacheHierarchy uniqueName="[Finance].[pymnt_plan]" caption="pymnt_plan" attribute="1" defaultMemberUniqueName="[Finance].[pymnt_plan].[All]" allUniqueName="[Finance].[pymnt_plan].[All]" dimensionUniqueName="[Finance]" displayFolder="" count="2" memberValueDatatype="130" unbalanced="0"/>
    <cacheHierarchy uniqueName="[Finance].[desc]" caption="desc" attribute="1" defaultMemberUniqueName="[Finance].[desc].[All]" allUniqueName="[Finance].[desc].[All]" dimensionUniqueName="[Finance]" displayFolder="" count="2" memberValueDatatype="130" unbalanced="0"/>
    <cacheHierarchy uniqueName="[Finance].[purpose]" caption="purpose" attribute="1" defaultMemberUniqueName="[Finance].[purpose].[All]" allUniqueName="[Finance].[purpose].[All]" dimensionUniqueName="[Finance]" displayFolder="" count="2" memberValueDatatype="130" unbalanced="0"/>
    <cacheHierarchy uniqueName="[Finance].[title]" caption="title" attribute="1" defaultMemberUniqueName="[Finance].[title].[All]" allUniqueName="[Finance].[title].[All]" dimensionUniqueName="[Finance]" displayFolder="" count="2" memberValueDatatype="130" unbalanced="0"/>
    <cacheHierarchy uniqueName="[Finance].[zip_code]" caption="zip_code" attribute="1" defaultMemberUniqueName="[Finance].[zip_code].[All]" allUniqueName="[Finance].[zip_code].[All]" dimensionUniqueName="[Finance]" displayFolder="" count="2" memberValueDatatype="130" unbalanced="0"/>
    <cacheHierarchy uniqueName="[Finance].[addr_state]" caption="addr_state" attribute="1" defaultMemberUniqueName="[Finance].[addr_state].[All]" allUniqueName="[Finance].[addr_state].[All]" dimensionUniqueName="[Finance]" displayFolder="" count="2" memberValueDatatype="130" unbalanced="0"/>
    <cacheHierarchy uniqueName="[Finance].[dti]" caption="dti" attribute="1" defaultMemberUniqueName="[Finance].[dti].[All]" allUniqueName="[Finance].[dti].[All]" dimensionUniqueName="[Finance]" displayFolder="" count="2" memberValueDatatype="5" unbalanced="0"/>
    <cacheHierarchy uniqueName="[Finance].[delinq_2yrs]" caption="delinq_2yrs" attribute="1" defaultMemberUniqueName="[Finance].[delinq_2yrs].[All]" allUniqueName="[Finance].[delinq_2yrs].[All]" dimensionUniqueName="[Finance]" displayFolder="" count="2" memberValueDatatype="20" unbalanced="0"/>
    <cacheHierarchy uniqueName="[Finance].[earliest_cr_line]" caption="earliest_cr_line" attribute="1" time="1" defaultMemberUniqueName="[Finance].[earliest_cr_line].[All]" allUniqueName="[Finance].[earliest_cr_line].[All]" dimensionUniqueName="[Finance]" displayFolder="" count="2" memberValueDatatype="7" unbalanced="0"/>
    <cacheHierarchy uniqueName="[Finance].[inq_last_6mths]" caption="inq_last_6mths" attribute="1" defaultMemberUniqueName="[Finance].[inq_last_6mths].[All]" allUniqueName="[Finance].[inq_last_6mths].[All]" dimensionUniqueName="[Finance]" displayFolder="" count="2" memberValueDatatype="20" unbalanced="0"/>
    <cacheHierarchy uniqueName="[Finance].[mths_since_last_delinq]" caption="mths_since_last_delinq" attribute="1" defaultMemberUniqueName="[Finance].[mths_since_last_delinq].[All]" allUniqueName="[Finance].[mths_since_last_delinq].[All]" dimensionUniqueName="[Finance]" displayFolder="" count="2"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2" memberValueDatatype="130" unbalanced="0"/>
    <cacheHierarchy uniqueName="[Finance].[open_acc]" caption="open_acc" attribute="1" defaultMemberUniqueName="[Finance].[open_acc].[All]" allUniqueName="[Finance].[open_acc].[All]" dimensionUniqueName="[Finance]" displayFolder="" count="2" memberValueDatatype="20" unbalanced="0"/>
    <cacheHierarchy uniqueName="[Finance].[pub_rec]" caption="pub_rec" attribute="1" defaultMemberUniqueName="[Finance].[pub_rec].[All]" allUniqueName="[Finance].[pub_rec].[All]" dimensionUniqueName="[Finance]" displayFolder="" count="2" memberValueDatatype="20" unbalanced="0"/>
    <cacheHierarchy uniqueName="[Finance].[revol_bal]" caption="revol_bal" attribute="1" defaultMemberUniqueName="[Finance].[revol_bal].[All]" allUniqueName="[Finance].[revol_bal].[All]" dimensionUniqueName="[Finance]" displayFolder="" count="2" memberValueDatatype="20" unbalanced="0"/>
    <cacheHierarchy uniqueName="[Finance].[revol_util]" caption="revol_util" attribute="1" defaultMemberUniqueName="[Finance].[revol_util].[All]" allUniqueName="[Finance].[revol_util].[All]" dimensionUniqueName="[Finance]" displayFolder="" count="2" memberValueDatatype="5" unbalanced="0"/>
    <cacheHierarchy uniqueName="[Finance].[total_acc]" caption="total_acc" attribute="1" defaultMemberUniqueName="[Finance].[total_acc].[All]" allUniqueName="[Finance].[total_acc].[All]" dimensionUniqueName="[Finance]" displayFolder="" count="2" memberValueDatatype="20" unbalanced="0"/>
    <cacheHierarchy uniqueName="[Finance].[initial_list_status]" caption="initial_list_status" attribute="1" defaultMemberUniqueName="[Finance].[initial_list_status].[All]" allUniqueName="[Finance].[initial_list_status].[All]" dimensionUniqueName="[Finance]" displayFolder="" count="2" memberValueDatatype="130" unbalanced="0"/>
    <cacheHierarchy uniqueName="[Finance].[out_prncp]" caption="out_prncp" attribute="1" defaultMemberUniqueName="[Finance].[out_prncp].[All]" allUniqueName="[Finance].[out_prncp].[All]" dimensionUniqueName="[Finance]" displayFolder="" count="2" memberValueDatatype="20" unbalanced="0"/>
    <cacheHierarchy uniqueName="[Finance].[out_prncp_inv]" caption="out_prncp_inv" attribute="1" defaultMemberUniqueName="[Finance].[out_prncp_inv].[All]" allUniqueName="[Finance].[out_prncp_inv].[All]" dimensionUniqueName="[Finance]" displayFolder="" count="2" memberValueDatatype="20" unbalanced="0"/>
    <cacheHierarchy uniqueName="[Finance].[total_pymnt]" caption="total_pymnt" attribute="1" defaultMemberUniqueName="[Finance].[total_pymnt].[All]" allUniqueName="[Finance].[total_pymnt].[All]" dimensionUniqueName="[Finance]" displayFolder="" count="2" memberValueDatatype="5" unbalanced="0"/>
    <cacheHierarchy uniqueName="[Finance].[total_pymnt_inv]" caption="total_pymnt_inv" attribute="1" defaultMemberUniqueName="[Finance].[total_pymnt_inv].[All]" allUniqueName="[Finance].[total_pymnt_inv].[All]" dimensionUniqueName="[Finance]" displayFolder="" count="2" memberValueDatatype="5" unbalanced="0"/>
    <cacheHierarchy uniqueName="[Finance].[total_rec_prncp]" caption="total_rec_prncp" attribute="1" defaultMemberUniqueName="[Finance].[total_rec_prncp].[All]" allUniqueName="[Finance].[total_rec_prncp].[All]" dimensionUniqueName="[Finance]" displayFolder="" count="2" memberValueDatatype="5" unbalanced="0"/>
    <cacheHierarchy uniqueName="[Finance].[total_rec_int]" caption="total_rec_int" attribute="1" defaultMemberUniqueName="[Finance].[total_rec_int].[All]" allUniqueName="[Finance].[total_rec_int].[All]" dimensionUniqueName="[Finance]" displayFolder="" count="2" memberValueDatatype="5" unbalanced="0"/>
    <cacheHierarchy uniqueName="[Finance].[total_rec_late_fee]" caption="total_rec_late_fee" attribute="1" defaultMemberUniqueName="[Finance].[total_rec_late_fee].[All]" allUniqueName="[Finance].[total_rec_late_fee].[All]" dimensionUniqueName="[Finance]" displayFolder="" count="2" memberValueDatatype="5" unbalanced="0"/>
    <cacheHierarchy uniqueName="[Finance].[recoveries]" caption="recoveries" attribute="1" defaultMemberUniqueName="[Finance].[recoveries].[All]" allUniqueName="[Finance].[recoveries].[All]" dimensionUniqueName="[Finance]" displayFolder="" count="2"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2" memberValueDatatype="5" unbalanced="0"/>
    <cacheHierarchy uniqueName="[Finance].[last_pymnt_d]" caption="last_pymnt_d" attribute="1" time="1" defaultMemberUniqueName="[Finance].[last_pymnt_d].[All]" allUniqueName="[Finance].[last_pymnt_d].[All]" dimensionUniqueName="[Finance]" displayFolder="" count="2" memberValueDatatype="7" unbalanced="0"/>
    <cacheHierarchy uniqueName="[Finance].[last_pymnt_amnt]" caption="last_pymnt_amnt" attribute="1" defaultMemberUniqueName="[Finance].[last_pymnt_amnt].[All]" allUniqueName="[Finance].[last_pymnt_amnt].[All]" dimensionUniqueName="[Finance]" displayFolder="" count="2" memberValueDatatype="5" unbalanced="0"/>
    <cacheHierarchy uniqueName="[Finance].[next_pymnt_d]" caption="next_pymnt_d" attribute="1" defaultMemberUniqueName="[Finance].[next_pymnt_d].[All]" allUniqueName="[Finance].[next_pymnt_d].[All]" dimensionUniqueName="[Finance]" displayFolder="" count="2" memberValueDatatype="130" unbalanced="0"/>
    <cacheHierarchy uniqueName="[Finance].[last_credit_pull_d]" caption="last_credit_pull_d" attribute="1" time="1" defaultMemberUniqueName="[Finance].[last_credit_pull_d].[All]" allUniqueName="[Finance].[last_credit_pull_d].[All]" dimensionUniqueName="[Finance]" displayFolder="" count="2"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2"/>
      </fieldsUsage>
    </cacheHierarchy>
    <cacheHierarchy uniqueName="[Finance].[issue_d (Year)]" caption="issue_d (Year)" attribute="1" defaultMemberUniqueName="[Finance].[issue_d (Year)].[All]" allUniqueName="[Finance].[issue_d (Year)].[All]" dimensionUniqueName="[Finance]" displayFolder="" count="2" memberValueDatatype="130" unbalanced="0">
      <fieldsUsage count="2">
        <fieldUsage x="-1"/>
        <fieldUsage x="1"/>
      </fieldsUsage>
    </cacheHierarchy>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2"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2" memberValueDatatype="130" unbalanced="0"/>
    <cacheHierarchy uniqueName="[Finance].[issue_d (Month Index)]" caption="issue_d (Month Index)" attribute="1" defaultMemberUniqueName="[Finance].[issue_d (Month Index)].[All]" allUniqueName="[Finance].[issue_d (Month Index)].[All]" dimensionUniqueName="[Finance]" displayFolder="" count="2"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2"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7569443" backgroundQuery="1" createdVersion="6" refreshedVersion="6" minRefreshableVersion="3" recordCount="0" supportSubquery="1" supportAdvancedDrill="1" xr:uid="{66199310-755C-44A9-A923-947F560BB959}">
  <cacheSource type="external" connectionId="4"/>
  <cacheFields count="3">
    <cacheField name="[Measures].[Sum of funded_amnt]" caption="Sum of funded_amnt" numFmtId="0" hierarchy="64" level="32767"/>
    <cacheField name="[Finance].[grade].[grade]" caption="grade" numFmtId="0" hierarchy="8" level="1">
      <sharedItems count="7">
        <s v="A"/>
        <s v="B"/>
        <s v="C"/>
        <s v="D"/>
        <s v="E"/>
        <s v="F"/>
        <s v="G"/>
      </sharedItems>
    </cacheField>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2" memberValueDatatype="130" unbalanced="0">
      <fieldsUsage count="2">
        <fieldUsage x="-1"/>
        <fieldUsage x="1"/>
      </fieldsUsage>
    </cacheHierarchy>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2"/>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oneField="1" hidden="1">
      <fieldsUsage count="1">
        <fieldUsage x="0"/>
      </fieldsUsage>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7916666" backgroundQuery="1" createdVersion="6" refreshedVersion="6" minRefreshableVersion="3" recordCount="0" supportSubquery="1" supportAdvancedDrill="1" xr:uid="{E9D06517-C09D-4E52-B22F-E00853078A41}">
  <cacheSource type="external" connectionId="4"/>
  <cacheFields count="4">
    <cacheField name="[Measures].[Sum of funded_amnt]" caption="Sum of funded_amnt" numFmtId="0" hierarchy="64" level="32767"/>
    <cacheField name="[Finance].[issue_d (Year)].[issue_d (Year)]" caption="issue_d (Year)" numFmtId="0" hierarchy="49" level="1">
      <sharedItems count="5">
        <s v="2007"/>
        <s v="2008"/>
        <s v="2009"/>
        <s v="2010"/>
        <s v="2011"/>
      </sharedItems>
    </cacheField>
    <cacheField name="[Finance].[Quarter].[Quarter]" caption="Quarter" numFmtId="0" hierarchy="48" level="1">
      <sharedItems containsSemiMixedTypes="0" containsNonDate="0" containsString="0"/>
    </cacheField>
    <cacheField name="Dummy0" numFmtId="0" hierarchy="69" level="32767">
      <extLst>
        <ext xmlns:x14="http://schemas.microsoft.com/office/spreadsheetml/2009/9/main" uri="{63CAB8AC-B538-458d-9737-405883B0398D}">
          <x14:cacheField ignore="1"/>
        </ext>
      </extLst>
    </cacheField>
  </cacheFields>
  <cacheHierarchies count="70">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2"/>
      </fieldsUsage>
    </cacheHierarchy>
    <cacheHierarchy uniqueName="[Finance].[issue_d (Year)]" caption="issue_d (Year)" attribute="1" defaultMemberUniqueName="[Finance].[issue_d (Year)].[All]" allUniqueName="[Finance].[issue_d (Year)].[All]" dimensionUniqueName="[Finance]" displayFolder="" count="2" memberValueDatatype="130" unbalanced="0">
      <fieldsUsage count="2">
        <fieldUsage x="-1"/>
        <fieldUsage x="1"/>
      </fieldsUsage>
    </cacheHierarchy>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oneField="1" hidden="1">
      <fieldsUsage count="1">
        <fieldUsage x="0"/>
      </fieldsUsage>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y uniqueName="Dummy0" caption="id" measure="1" count="0">
      <extLst>
        <ext xmlns:x14="http://schemas.microsoft.com/office/spreadsheetml/2009/9/main" uri="{8CF416AD-EC4C-4aba-99F5-12A058AE0983}">
          <x14:cacheHierarchy ignore="1"/>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8263889" backgroundQuery="1" createdVersion="6" refreshedVersion="6" minRefreshableVersion="3" recordCount="0" supportSubquery="1" supportAdvancedDrill="1" xr:uid="{1B2F4489-DBF3-498D-821D-B992B052F9DE}">
  <cacheSource type="external" connectionId="4"/>
  <cacheFields count="3">
    <cacheField name="[Finance].[home_ownership].[home_ownership]" caption="home_ownership" numFmtId="0" hierarchy="12" level="1">
      <sharedItems count="5">
        <s v="MORTGAGE"/>
        <s v="NONE"/>
        <s v="OTHER"/>
        <s v="OWN"/>
        <s v="RENT"/>
      </sharedItems>
    </cacheField>
    <cacheField name="[Measures].[Sum of loan_amnt]" caption="Sum of loan_amnt" numFmtId="0" hierarchy="58" level="32767"/>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2" memberValueDatatype="130" unbalanced="0">
      <fieldsUsage count="2">
        <fieldUsage x="-1"/>
        <fieldUsage x="0"/>
      </fieldsUsage>
    </cacheHierarchy>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2"/>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8726851" backgroundQuery="1" createdVersion="6" refreshedVersion="6" minRefreshableVersion="3" recordCount="0" supportSubquery="1" supportAdvancedDrill="1" xr:uid="{E5489B7A-1B59-4FD1-8EA9-57EE3821CBF4}">
  <cacheSource type="external" connectionId="4"/>
  <cacheFields count="3">
    <cacheField name="[Finance].[verification_status].[verification_status]" caption="verification_status" numFmtId="0" hierarchy="14" level="1">
      <sharedItems count="3">
        <s v="Not Verified"/>
        <s v="Source Verified"/>
        <s v="Verified"/>
      </sharedItems>
    </cacheField>
    <cacheField name="[Measures].[Sum of total_pymnt]" caption="Sum of total_pymnt" numFmtId="0" hierarchy="60" level="32767"/>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2" memberValueDatatype="130" unbalanced="0">
      <fieldsUsage count="2">
        <fieldUsage x="-1"/>
        <fieldUsage x="0"/>
      </fieldsUsage>
    </cacheHierarchy>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2"/>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oneField="1" hidden="1">
      <fieldsUsage count="1">
        <fieldUsage x="1"/>
      </fieldsUsage>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90.411926504632" backgroundQuery="1" createdVersion="6" refreshedVersion="6" minRefreshableVersion="3" recordCount="0" supportSubquery="1" supportAdvancedDrill="1" xr:uid="{6FB24D49-5221-4C10-9838-74D6BF1E0853}">
  <cacheSource type="external" connectionId="4"/>
  <cacheFields count="5">
    <cacheField name="[Measures].[Count of home_ownership]" caption="Count of home_ownership" numFmtId="0" hierarchy="63" level="32767"/>
    <cacheField name="[Finance].[last_pymnt_d].[last_pymnt_d]" caption="last_pymnt_d" numFmtId="0" hierarchy="44" level="1">
      <sharedItems containsNonDate="0" containsString="0" containsBlank="1" count="1">
        <m/>
      </sharedItems>
    </cacheField>
    <cacheField name="[Finance].[last_pymnt_d (Month)].[last_pymnt_d (Month)]" caption="last_pymnt_d (Month)" numFmtId="0" hierarchy="53" level="1">
      <sharedItems containsNonDate="0" count="3">
        <s v="Jan"/>
        <s v="Feb"/>
        <s v="Mar"/>
      </sharedItems>
    </cacheField>
    <cacheField name="[Finance].[last_pymnt_d (Quarter)].[last_pymnt_d (Quarter)]" caption="last_pymnt_d (Quarter)" numFmtId="0" hierarchy="52" level="1">
      <sharedItems containsNonDate="0" count="4">
        <s v="Qtr1"/>
        <s v="Qtr2"/>
        <s v="Qtr3"/>
        <s v="Qtr4"/>
      </sharedItems>
    </cacheField>
    <cacheField name="[Finance].[last_pymnt_d (Year)].[last_pymnt_d (Year)]" caption="last_pymnt_d (Year)" numFmtId="0" hierarchy="51" level="1">
      <sharedItems count="10">
        <s v=""/>
        <s v="2008"/>
        <s v="2009"/>
        <s v="2010"/>
        <s v="2011"/>
        <s v="2012"/>
        <s v="2013"/>
        <s v="2014"/>
        <s v="2015"/>
        <s v="2016"/>
      </sharedItems>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2" memberValueDatatype="7" unbalanced="0">
      <fieldsUsage count="2">
        <fieldUsage x="-1"/>
        <fieldUsage x="1"/>
      </fieldsUsage>
    </cacheHierarchy>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2" memberValueDatatype="130" unbalanced="0">
      <fieldsUsage count="2">
        <fieldUsage x="-1"/>
        <fieldUsage x="4"/>
      </fieldsUsage>
    </cacheHierarchy>
    <cacheHierarchy uniqueName="[Finance].[last_pymnt_d (Quarter)]" caption="last_pymnt_d (Quarter)" attribute="1" defaultMemberUniqueName="[Finance].[last_pymnt_d (Quarter)].[All]" allUniqueName="[Finance].[last_pymnt_d (Quarter)].[All]" dimensionUniqueName="[Finance]" displayFolder="" count="2" memberValueDatatype="130" unbalanced="0">
      <fieldsUsage count="2">
        <fieldUsage x="-1"/>
        <fieldUsage x="3"/>
      </fieldsUsage>
    </cacheHierarchy>
    <cacheHierarchy uniqueName="[Finance].[last_pymnt_d (Month)]" caption="last_pymnt_d (Month)" attribute="1" defaultMemberUniqueName="[Finance].[last_pymnt_d (Month)].[All]" allUniqueName="[Finance].[last_pymnt_d (Month)].[All]" dimensionUniqueName="[Finance]" displayFolder="" count="2" memberValueDatatype="130" unbalanced="0">
      <fieldsUsage count="2">
        <fieldUsage x="-1"/>
        <fieldUsage x="2"/>
      </fieldsUsage>
    </cacheHierarchy>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7.951061805557" backgroundQuery="1" createdVersion="3" refreshedVersion="6" minRefreshableVersion="3" recordCount="0" supportSubquery="1" supportAdvancedDrill="1" xr:uid="{B05278F0-75E4-481A-8D55-223715BD6DD2}">
  <cacheSource type="external" connectionId="4">
    <extLst>
      <ext xmlns:x14="http://schemas.microsoft.com/office/spreadsheetml/2009/9/main" uri="{F057638F-6D5F-4e77-A914-E7F072B9BCA8}">
        <x14:sourceConnection name="ThisWorkbookDataModel"/>
      </ext>
    </extLst>
  </cacheSource>
  <cacheFields count="0"/>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0" memberValueDatatype="130" unbalanced="0"/>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extLst>
    <ext xmlns:x14="http://schemas.microsoft.com/office/spreadsheetml/2009/9/main" uri="{725AE2AE-9491-48be-B2B4-4EB974FC3084}">
      <x14:pivotCacheDefinition slicerData="1" pivotCacheId="368174515"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7.95144513889" backgroundQuery="1" createdVersion="3" refreshedVersion="6" minRefreshableVersion="3" recordCount="0" supportSubquery="1" supportAdvancedDrill="1" xr:uid="{663F967B-9CF4-4AED-87B9-354A022C2FEA}">
  <cacheSource type="external" connectionId="4">
    <extLst>
      <ext xmlns:x14="http://schemas.microsoft.com/office/spreadsheetml/2009/9/main" uri="{F057638F-6D5F-4e77-A914-E7F072B9BCA8}">
        <x14:sourceConnection name="ThisWorkbookDataModel"/>
      </ext>
    </extLst>
  </cacheSource>
  <cacheFields count="0"/>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cacheHierarchy uniqueName="[Finance].[issue_d (Year)]" caption="issue_d (Year)" attribute="1" defaultMemberUniqueName="[Finance].[issue_d (Year)].[All]" allUniqueName="[Finance].[issue_d (Year)].[All]" dimensionUniqueName="[Finance]" displayFolder="" count="0" memberValueDatatype="130" unbalanced="0"/>
    <cacheHierarchy uniqueName="[Finance].[issue_d (Month)]" caption="issue_d (Month)" attribute="1" defaultMemberUniqueName="[Finance].[issue_d (Month)].[All]" allUniqueName="[Finance].[issue_d (Month)].[All]" dimensionUniqueName="[Finance]" displayFolder="" count="0"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0"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extLst>
    <ext xmlns:x14="http://schemas.microsoft.com/office/spreadsheetml/2009/9/main" uri="{725AE2AE-9491-48be-B2B4-4EB974FC3084}">
      <x14:pivotCacheDefinition slicerData="1" pivotCacheId="210765862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5833334" backgroundQuery="1" createdVersion="6" refreshedVersion="6" minRefreshableVersion="3" recordCount="0" supportSubquery="1" supportAdvancedDrill="1" xr:uid="{9C5944FD-3094-40AB-8509-C1832ABED810}">
  <cacheSource type="external" connectionId="4"/>
  <cacheFields count="4">
    <cacheField name="[Finance].[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 name="[Measures].[Sum of revol_bal]" caption="Sum of revol_bal" numFmtId="0" hierarchy="59" level="32767"/>
    <cacheField name="[Finance].[grade].[grade]" caption="grade" numFmtId="0" hierarchy="8" level="1">
      <sharedItems count="7">
        <s v="A"/>
        <s v="B"/>
        <s v="C"/>
        <s v="D"/>
        <s v="E"/>
        <s v="F"/>
        <s v="G"/>
      </sharedItems>
    </cacheField>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2" memberValueDatatype="130" unbalanced="0">
      <fieldsUsage count="2">
        <fieldUsage x="-1"/>
        <fieldUsage x="2"/>
      </fieldsUsage>
    </cacheHierarchy>
    <cacheHierarchy uniqueName="[Finance].[sub_grade]" caption="sub_grade" attribute="1" defaultMemberUniqueName="[Finance].[sub_grade].[All]" allUniqueName="[Finance].[sub_grade].[All]" dimensionUniqueName="[Finance]" displayFolder="" count="2" memberValueDatatype="130" unbalanced="0">
      <fieldsUsage count="2">
        <fieldUsage x="-1"/>
        <fieldUsage x="0"/>
      </fieldsUsage>
    </cacheHierarchy>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3"/>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6180557" backgroundQuery="1" createdVersion="6" refreshedVersion="6" minRefreshableVersion="3" recordCount="0" supportSubquery="1" supportAdvancedDrill="1" xr:uid="{143B7B7E-7608-41DC-A8FA-634B94B8D468}">
  <cacheSource type="external" connectionId="4"/>
  <cacheFields count="2">
    <cacheField name="[Measures].[Count of issue_d]" caption="Count of issue_d" numFmtId="0" hierarchy="67" level="32767"/>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1"/>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oneField="1" hidden="1">
      <fieldsUsage count="1">
        <fieldUsage x="0"/>
      </fieldsUsage>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6180557" backgroundQuery="1" createdVersion="6" refreshedVersion="6" minRefreshableVersion="3" recordCount="0" supportSubquery="1" supportAdvancedDrill="1" xr:uid="{8D49C69B-B442-4BD2-A950-925726C952C8}">
  <cacheSource type="external" connectionId="4"/>
  <cacheFields count="2">
    <cacheField name="[Measures].[Sum of funded_amnt]" caption="Sum of funded_amnt" numFmtId="0" hierarchy="64" level="32767"/>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1"/>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oneField="1" hidden="1">
      <fieldsUsage count="1">
        <fieldUsage x="0"/>
      </fieldsUsage>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6296296" backgroundQuery="1" createdVersion="6" refreshedVersion="6" minRefreshableVersion="3" recordCount="0" supportSubquery="1" supportAdvancedDrill="1" xr:uid="{9CFC2455-6DAC-42E5-AA16-F9AD41D2A9DA}">
  <cacheSource type="external" connectionId="4"/>
  <cacheFields count="2">
    <cacheField name="[Measures].[Sum of total_pymnt]" caption="Sum of total_pymnt" numFmtId="0" hierarchy="60" level="32767"/>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1"/>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oneField="1" hidden="1">
      <fieldsUsage count="1">
        <fieldUsage x="0"/>
      </fieldsUsage>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6296296" backgroundQuery="1" createdVersion="6" refreshedVersion="6" minRefreshableVersion="3" recordCount="0" supportSubquery="1" supportAdvancedDrill="1" xr:uid="{B4E143E8-B07F-4919-9BA1-E4080243F7AC}">
  <cacheSource type="external" connectionId="4"/>
  <cacheFields count="2">
    <cacheField name="[Measures].[Sum of revol_bal]" caption="Sum of revol_bal" numFmtId="0" hierarchy="59" level="32767"/>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1"/>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oneField="1" hidden="1">
      <fieldsUsage count="1">
        <fieldUsage x="0"/>
      </fieldsUsage>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652778" backgroundQuery="1" createdVersion="6" refreshedVersion="6" minRefreshableVersion="3" recordCount="0" supportSubquery="1" supportAdvancedDrill="1" xr:uid="{5362D4A7-E3E8-41FE-9B0E-7A7FE2DC99BA}">
  <cacheSource type="external" connectionId="4"/>
  <cacheFields count="2">
    <cacheField name="[Measures].[Sum of total_acc]" caption="Sum of total_acc" numFmtId="0" hierarchy="68" level="32767"/>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1"/>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oneField="1" hidden="1">
      <fieldsUsage count="1">
        <fieldUsage x="0"/>
      </fieldsUsage>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6875004" backgroundQuery="1" createdVersion="6" refreshedVersion="6" minRefreshableVersion="3" recordCount="0" supportSubquery="1" supportAdvancedDrill="1" xr:uid="{DA600210-DE1E-4251-8C34-E0874813E06C}">
  <cacheSource type="external" connectionId="4"/>
  <cacheFields count="3">
    <cacheField name="[Finance].[loan_status].[loan_status]" caption="loan_status" numFmtId="0" hierarchy="16" level="1">
      <sharedItems count="3">
        <s v="Charged Off"/>
        <s v="Current"/>
        <s v="Fully Paid"/>
      </sharedItems>
    </cacheField>
    <cacheField name="[Measures].[Sum of total_pymnt]" caption="Sum of total_pymnt" numFmtId="0" hierarchy="60" level="32767"/>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2" memberValueDatatype="130" unbalanced="0">
      <fieldsUsage count="2">
        <fieldUsage x="-1"/>
        <fieldUsage x="0"/>
      </fieldsUsage>
    </cacheHierarchy>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0" memberValueDatatype="130" unbalanced="0"/>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2"/>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oneField="1" hidden="1">
      <fieldsUsage count="1">
        <fieldUsage x="1"/>
      </fieldsUsage>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hidden="1">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88.40069722222" backgroundQuery="1" createdVersion="6" refreshedVersion="6" minRefreshableVersion="3" recordCount="0" supportSubquery="1" supportAdvancedDrill="1" xr:uid="{FE66E0C3-621A-4A5D-951B-A87911640428}">
  <cacheSource type="external" connectionId="4"/>
  <cacheFields count="3">
    <cacheField name="[Finance].[addr_state].[addr_state]" caption="addr_state" numFmtId="0" hierarchy="22"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Count of loan_status]" caption="Count of loan_status" numFmtId="0" hierarchy="65" level="32767"/>
    <cacheField name="[Finance].[Quarter].[Quarter]" caption="Quarter" numFmtId="0" hierarchy="48" level="1">
      <sharedItems containsSemiMixedTypes="0" containsNonDate="0" containsString="0"/>
    </cacheField>
  </cacheFields>
  <cacheHierarchies count="69">
    <cacheHierarchy uniqueName="[Finance].[id]" caption="id" attribute="1" defaultMemberUniqueName="[Finance].[id].[All]" allUniqueName="[Finance].[id].[All]" dimensionUniqueName="[Finance]" displayFolder="" count="0" memberValueDatatype="20" unbalanced="0"/>
    <cacheHierarchy uniqueName="[Finance].[member_id]" caption="member_id" attribute="1" defaultMemberUniqueName="[Finance].[member_id].[All]" allUniqueName="[Finance].[member_id].[All]" dimensionUniqueName="[Finance]" displayFolder="" count="0" memberValueDatatype="20" unbalanced="0"/>
    <cacheHierarchy uniqueName="[Finance].[loan_amnt]" caption="loan_amnt" attribute="1" defaultMemberUniqueName="[Finance].[loan_amnt].[All]" allUniqueName="[Finance].[loan_amnt].[All]" dimensionUniqueName="[Finance]" displayFolder="" count="0" memberValueDatatype="20" unbalanced="0"/>
    <cacheHierarchy uniqueName="[Finance].[funded_amnt]" caption="funded_amnt" attribute="1" defaultMemberUniqueName="[Finance].[funded_amnt].[All]" allUniqueName="[Finance].[funded_amnt].[All]" dimensionUniqueName="[Finance]" displayFolder="" count="0" memberValueDatatype="20" unbalanced="0"/>
    <cacheHierarchy uniqueName="[Finance].[funded_amnt_inv]" caption="funded_amnt_inv" attribute="1" defaultMemberUniqueName="[Finance].[funded_amnt_inv].[All]" allUniqueName="[Finance].[funded_amnt_inv].[All]" dimensionUniqueName="[Finance]" displayFolder="" count="0" memberValueDatatype="5" unbalanced="0"/>
    <cacheHierarchy uniqueName="[Finance].[term]" caption="term" attribute="1" defaultMemberUniqueName="[Finance].[term].[All]" allUniqueName="[Finance].[term].[All]" dimensionUniqueName="[Finance]" displayFolder="" count="0" memberValueDatatype="130" unbalanced="0"/>
    <cacheHierarchy uniqueName="[Finance].[int_rate]" caption="int_rate" attribute="1" defaultMemberUniqueName="[Finance].[int_rate].[All]" allUniqueName="[Finance].[int_rate].[All]" dimensionUniqueName="[Finance]" displayFolder="" count="0" memberValueDatatype="5" unbalanced="0"/>
    <cacheHierarchy uniqueName="[Finance].[installment]" caption="installment" attribute="1" defaultMemberUniqueName="[Finance].[installment].[All]" allUniqueName="[Finance].[installment].[All]" dimensionUniqueName="[Finance]" displayFolder="" count="0" memberValueDatatype="5" unbalanced="0"/>
    <cacheHierarchy uniqueName="[Finance].[grade]" caption="grade" attribute="1" defaultMemberUniqueName="[Finance].[grade].[All]" allUniqueName="[Finance].[grade].[All]" dimensionUniqueName="[Finance]" displayFolder="" count="0" memberValueDatatype="130" unbalanced="0"/>
    <cacheHierarchy uniqueName="[Finance].[sub_grade]" caption="sub_grade" attribute="1" defaultMemberUniqueName="[Finance].[sub_grade].[All]" allUniqueName="[Finance].[sub_grade].[All]" dimensionUniqueName="[Finance]" displayFolder="" count="0" memberValueDatatype="130" unbalanced="0"/>
    <cacheHierarchy uniqueName="[Finance].[emp_title]" caption="emp_title" attribute="1" defaultMemberUniqueName="[Finance].[emp_title].[All]" allUniqueName="[Finance].[emp_title].[All]" dimensionUniqueName="[Finance]" displayFolder="" count="0" memberValueDatatype="130" unbalanced="0"/>
    <cacheHierarchy uniqueName="[Finance].[emp_length]" caption="emp_length" attribute="1" defaultMemberUniqueName="[Finance].[emp_length].[All]" allUniqueName="[Finance].[emp_length].[All]" dimensionUniqueName="[Finance]" displayFolder="" count="0" memberValueDatatype="130" unbalanced="0"/>
    <cacheHierarchy uniqueName="[Finance].[home_ownership]" caption="home_ownership" attribute="1" defaultMemberUniqueName="[Finance].[home_ownership].[All]" allUniqueName="[Finance].[home_ownership].[All]" dimensionUniqueName="[Finance]" displayFolder="" count="0" memberValueDatatype="130" unbalanced="0"/>
    <cacheHierarchy uniqueName="[Finance].[annual_inc]" caption="annual_inc" attribute="1" defaultMemberUniqueName="[Finance].[annual_inc].[All]" allUniqueName="[Finance].[annual_inc].[All]" dimensionUniqueName="[Finance]" displayFolder="" count="0" memberValueDatatype="20" unbalanced="0"/>
    <cacheHierarchy uniqueName="[Finance].[verification_status]" caption="verification_status" attribute="1" defaultMemberUniqueName="[Finance].[verification_status].[All]" allUniqueName="[Finance].[verification_status].[All]" dimensionUniqueName="[Finance]" displayFolder="" count="0" memberValueDatatype="130" unbalanced="0"/>
    <cacheHierarchy uniqueName="[Finance].[issue_d]" caption="issue_d" attribute="1" time="1" defaultMemberUniqueName="[Finance].[issue_d].[All]" allUniqueName="[Finance].[issue_d].[All]" dimensionUniqueName="[Finance]" displayFolder="" count="0" memberValueDatatype="7" unbalanced="0"/>
    <cacheHierarchy uniqueName="[Finance].[loan_status]" caption="loan_status" attribute="1" defaultMemberUniqueName="[Finance].[loan_status].[All]" allUniqueName="[Finance].[loan_status].[All]" dimensionUniqueName="[Finance]" displayFolder="" count="0" memberValueDatatype="130" unbalanced="0"/>
    <cacheHierarchy uniqueName="[Finance].[pymnt_plan]" caption="pymnt_plan" attribute="1" defaultMemberUniqueName="[Finance].[pymnt_plan].[All]" allUniqueName="[Finance].[pymnt_plan].[All]" dimensionUniqueName="[Finance]" displayFolder="" count="0" memberValueDatatype="130" unbalanced="0"/>
    <cacheHierarchy uniqueName="[Finance].[desc]" caption="desc" attribute="1" defaultMemberUniqueName="[Finance].[desc].[All]" allUniqueName="[Finance].[desc].[All]" dimensionUniqueName="[Finance]" displayFolder="" count="0" memberValueDatatype="130" unbalanced="0"/>
    <cacheHierarchy uniqueName="[Finance].[purpose]" caption="purpose" attribute="1" defaultMemberUniqueName="[Finance].[purpose].[All]" allUniqueName="[Finance].[purpose].[All]" dimensionUniqueName="[Finance]" displayFolder="" count="0" memberValueDatatype="130" unbalanced="0"/>
    <cacheHierarchy uniqueName="[Finance].[title]" caption="title" attribute="1" defaultMemberUniqueName="[Finance].[title].[All]" allUniqueName="[Finance].[title].[All]" dimensionUniqueName="[Finance]" displayFolder="" count="0" memberValueDatatype="130" unbalanced="0"/>
    <cacheHierarchy uniqueName="[Finance].[zip_code]" caption="zip_code" attribute="1" defaultMemberUniqueName="[Finance].[zip_code].[All]" allUniqueName="[Finance].[zip_code].[All]" dimensionUniqueName="[Finance]" displayFolder="" count="0" memberValueDatatype="130" unbalanced="0"/>
    <cacheHierarchy uniqueName="[Finance].[addr_state]" caption="addr_state" attribute="1" defaultMemberUniqueName="[Finance].[addr_state].[All]" allUniqueName="[Finance].[addr_state].[All]" dimensionUniqueName="[Finance]" displayFolder="" count="2" memberValueDatatype="130" unbalanced="0">
      <fieldsUsage count="2">
        <fieldUsage x="-1"/>
        <fieldUsage x="0"/>
      </fieldsUsage>
    </cacheHierarchy>
    <cacheHierarchy uniqueName="[Finance].[dti]" caption="dti" attribute="1" defaultMemberUniqueName="[Finance].[dti].[All]" allUniqueName="[Finance].[dti].[All]" dimensionUniqueName="[Finance]" displayFolder="" count="0" memberValueDatatype="5" unbalanced="0"/>
    <cacheHierarchy uniqueName="[Finance].[delinq_2yrs]" caption="delinq_2yrs" attribute="1" defaultMemberUniqueName="[Finance].[delinq_2yrs].[All]" allUniqueName="[Finance].[delinq_2yrs].[All]" dimensionUniqueName="[Finance]" displayFolder="" count="0" memberValueDatatype="20" unbalanced="0"/>
    <cacheHierarchy uniqueName="[Finance].[earliest_cr_line]" caption="earliest_cr_line" attribute="1" time="1" defaultMemberUniqueName="[Finance].[earliest_cr_line].[All]" allUniqueName="[Finance].[earliest_cr_line].[All]" dimensionUniqueName="[Finance]" displayFolder="" count="0" memberValueDatatype="7" unbalanced="0"/>
    <cacheHierarchy uniqueName="[Finance].[inq_last_6mths]" caption="inq_last_6mths" attribute="1" defaultMemberUniqueName="[Finance].[inq_last_6mths].[All]" allUniqueName="[Finance].[inq_last_6mths].[All]" dimensionUniqueName="[Finance]" displayFolder="" count="0" memberValueDatatype="20" unbalanced="0"/>
    <cacheHierarchy uniqueName="[Finance].[mths_since_last_delinq]" caption="mths_since_last_delinq" attribute="1" defaultMemberUniqueName="[Finance].[mths_since_last_delinq].[All]" allUniqueName="[Finance].[mths_since_last_delinq].[All]" dimensionUniqueName="[Finance]" displayFolder="" count="0" memberValueDatatype="130" unbalanced="0"/>
    <cacheHierarchy uniqueName="[Finance].[mths_since_last_record]" caption="mths_since_last_record" attribute="1" defaultMemberUniqueName="[Finance].[mths_since_last_record].[All]" allUniqueName="[Finance].[mths_since_last_record].[All]" dimensionUniqueName="[Finance]" displayFolder="" count="0" memberValueDatatype="130" unbalanced="0"/>
    <cacheHierarchy uniqueName="[Finance].[open_acc]" caption="open_acc" attribute="1" defaultMemberUniqueName="[Finance].[open_acc].[All]" allUniqueName="[Finance].[open_acc].[All]" dimensionUniqueName="[Finance]" displayFolder="" count="0" memberValueDatatype="20" unbalanced="0"/>
    <cacheHierarchy uniqueName="[Finance].[pub_rec]" caption="pub_rec" attribute="1" defaultMemberUniqueName="[Finance].[pub_rec].[All]" allUniqueName="[Finance].[pub_rec].[All]" dimensionUniqueName="[Finance]" displayFolder="" count="0" memberValueDatatype="20" unbalanced="0"/>
    <cacheHierarchy uniqueName="[Finance].[revol_bal]" caption="revol_bal" attribute="1" defaultMemberUniqueName="[Finance].[revol_bal].[All]" allUniqueName="[Finance].[revol_bal].[All]" dimensionUniqueName="[Finance]" displayFolder="" count="0" memberValueDatatype="20" unbalanced="0"/>
    <cacheHierarchy uniqueName="[Finance].[revol_util]" caption="revol_util" attribute="1" defaultMemberUniqueName="[Finance].[revol_util].[All]" allUniqueName="[Finance].[revol_util].[All]" dimensionUniqueName="[Finance]" displayFolder="" count="0" memberValueDatatype="5" unbalanced="0"/>
    <cacheHierarchy uniqueName="[Finance].[total_acc]" caption="total_acc" attribute="1" defaultMemberUniqueName="[Finance].[total_acc].[All]" allUniqueName="[Finance].[total_acc].[All]" dimensionUniqueName="[Finance]" displayFolder="" count="0" memberValueDatatype="20" unbalanced="0"/>
    <cacheHierarchy uniqueName="[Finance].[initial_list_status]" caption="initial_list_status" attribute="1" defaultMemberUniqueName="[Finance].[initial_list_status].[All]" allUniqueName="[Finance].[initial_list_status].[All]" dimensionUniqueName="[Finance]" displayFolder="" count="0" memberValueDatatype="130" unbalanced="0"/>
    <cacheHierarchy uniqueName="[Finance].[out_prncp]" caption="out_prncp" attribute="1" defaultMemberUniqueName="[Finance].[out_prncp].[All]" allUniqueName="[Finance].[out_prncp].[All]" dimensionUniqueName="[Finance]" displayFolder="" count="0" memberValueDatatype="20" unbalanced="0"/>
    <cacheHierarchy uniqueName="[Finance].[out_prncp_inv]" caption="out_prncp_inv" attribute="1" defaultMemberUniqueName="[Finance].[out_prncp_inv].[All]" allUniqueName="[Finance].[out_prncp_inv].[All]" dimensionUniqueName="[Finance]" displayFolder="" count="0" memberValueDatatype="20" unbalanced="0"/>
    <cacheHierarchy uniqueName="[Finance].[total_pymnt]" caption="total_pymnt" attribute="1" defaultMemberUniqueName="[Finance].[total_pymnt].[All]" allUniqueName="[Finance].[total_pymnt].[All]" dimensionUniqueName="[Finance]" displayFolder="" count="0" memberValueDatatype="5" unbalanced="0"/>
    <cacheHierarchy uniqueName="[Finance].[total_pymnt_inv]" caption="total_pymnt_inv" attribute="1" defaultMemberUniqueName="[Finance].[total_pymnt_inv].[All]" allUniqueName="[Finance].[total_pymnt_inv].[All]" dimensionUniqueName="[Finance]" displayFolder="" count="0" memberValueDatatype="5" unbalanced="0"/>
    <cacheHierarchy uniqueName="[Finance].[total_rec_prncp]" caption="total_rec_prncp" attribute="1" defaultMemberUniqueName="[Finance].[total_rec_prncp].[All]" allUniqueName="[Finance].[total_rec_prncp].[All]" dimensionUniqueName="[Finance]" displayFolder="" count="0" memberValueDatatype="5" unbalanced="0"/>
    <cacheHierarchy uniqueName="[Finance].[total_rec_int]" caption="total_rec_int" attribute="1" defaultMemberUniqueName="[Finance].[total_rec_int].[All]" allUniqueName="[Finance].[total_rec_int].[All]" dimensionUniqueName="[Finance]" displayFolder="" count="0" memberValueDatatype="5" unbalanced="0"/>
    <cacheHierarchy uniqueName="[Finance].[total_rec_late_fee]" caption="total_rec_late_fee" attribute="1" defaultMemberUniqueName="[Finance].[total_rec_late_fee].[All]" allUniqueName="[Finance].[total_rec_late_fee].[All]" dimensionUniqueName="[Finance]" displayFolder="" count="0" memberValueDatatype="5" unbalanced="0"/>
    <cacheHierarchy uniqueName="[Finance].[recoveries]" caption="recoveries" attribute="1" defaultMemberUniqueName="[Finance].[recoveries].[All]" allUniqueName="[Finance].[recoveries].[All]" dimensionUniqueName="[Finance]" displayFolder="" count="0" memberValueDatatype="5" unbalanced="0"/>
    <cacheHierarchy uniqueName="[Finance].[collection_recovery_fee]" caption="collection_recovery_fee" attribute="1" defaultMemberUniqueName="[Finance].[collection_recovery_fee].[All]" allUniqueName="[Finance].[collection_recovery_fee].[All]" dimensionUniqueName="[Finance]" displayFolder="" count="0" memberValueDatatype="5" unbalanced="0"/>
    <cacheHierarchy uniqueName="[Finance].[last_pymnt_d]" caption="last_pymnt_d" attribute="1" time="1" defaultMemberUniqueName="[Finance].[last_pymnt_d].[All]" allUniqueName="[Finance].[last_pymnt_d].[All]" dimensionUniqueName="[Finance]" displayFolder="" count="0" memberValueDatatype="7" unbalanced="0"/>
    <cacheHierarchy uniqueName="[Finance].[last_pymnt_amnt]" caption="last_pymnt_amnt" attribute="1" defaultMemberUniqueName="[Finance].[last_pymnt_amnt].[All]" allUniqueName="[Finance].[last_pymnt_amnt].[All]" dimensionUniqueName="[Finance]" displayFolder="" count="0" memberValueDatatype="5" unbalanced="0"/>
    <cacheHierarchy uniqueName="[Finance].[next_pymnt_d]" caption="next_pymnt_d" attribute="1" defaultMemberUniqueName="[Finance].[next_pymnt_d].[All]" allUniqueName="[Finance].[next_pymnt_d].[All]" dimensionUniqueName="[Finance]" displayFolder="" count="0" memberValueDatatype="130" unbalanced="0"/>
    <cacheHierarchy uniqueName="[Finance].[last_credit_pull_d]" caption="last_credit_pull_d" attribute="1" time="1" defaultMemberUniqueName="[Finance].[last_credit_pull_d].[All]" allUniqueName="[Finance].[last_credit_pull_d].[All]" dimensionUniqueName="[Finance]" displayFolder="" count="0" memberValueDatatype="7" unbalanced="0"/>
    <cacheHierarchy uniqueName="[Finance].[Quarter]" caption="Quarter" attribute="1" defaultMemberUniqueName="[Finance].[Quarter].[All]" allUniqueName="[Finance].[Quarter].[All]" dimensionUniqueName="[Finance]" displayFolder="" count="2" memberValueDatatype="130" unbalanced="0">
      <fieldsUsage count="2">
        <fieldUsage x="-1"/>
        <fieldUsage x="2"/>
      </fieldsUsage>
    </cacheHierarchy>
    <cacheHierarchy uniqueName="[Finance].[issue_d (Year)]" caption="issue_d (Year)" attribute="1" defaultMemberUniqueName="[Finance].[issue_d (Year)].[All]" allUniqueName="[Finance].[issue_d (Year)].[All]" dimensionUniqueName="[Finance]" displayFolder="" count="2" memberValueDatatype="130" unbalanced="0"/>
    <cacheHierarchy uniqueName="[Finance].[issue_d (Month)]" caption="issue_d (Month)" attribute="1" defaultMemberUniqueName="[Finance].[issue_d (Month)].[All]" allUniqueName="[Finance].[issue_d (Month)].[All]" dimensionUniqueName="[Finance]" displayFolder="" count="2" memberValueDatatype="130" unbalanced="0"/>
    <cacheHierarchy uniqueName="[Finance].[last_pymnt_d (Year)]" caption="last_pymnt_d (Year)" attribute="1" defaultMemberUniqueName="[Finance].[last_pymnt_d (Year)].[All]" allUniqueName="[Finance].[last_pymnt_d (Year)].[All]" dimensionUniqueName="[Finance]" displayFolder="" count="0" memberValueDatatype="130" unbalanced="0"/>
    <cacheHierarchy uniqueName="[Finance].[last_pymnt_d (Quarter)]" caption="last_pymnt_d (Quarter)" attribute="1" defaultMemberUniqueName="[Finance].[last_pymnt_d (Quarter)].[All]" allUniqueName="[Finance].[last_pymnt_d (Quarter)].[All]" dimensionUniqueName="[Finance]" displayFolder="" count="2" memberValueDatatype="130" unbalanced="0"/>
    <cacheHierarchy uniqueName="[Finance].[last_pymnt_d (Month)]" caption="last_pymnt_d (Month)" attribute="1" defaultMemberUniqueName="[Finance].[last_pymnt_d (Month)].[All]" allUniqueName="[Finance].[last_pymnt_d (Month)].[All]" dimensionUniqueName="[Finance]" displayFolder="" count="0" memberValueDatatype="130" unbalanced="0"/>
    <cacheHierarchy uniqueName="[Finance].[issue_d (Month Index)]" caption="issue_d (Month Index)" attribute="1" defaultMemberUniqueName="[Finance].[issue_d (Month Index)].[All]" allUniqueName="[Finance].[issue_d (Month Index)].[All]" dimensionUniqueName="[Finance]" displayFolder="" count="0" memberValueDatatype="20" unbalanced="0" hidden="1"/>
    <cacheHierarchy uniqueName="[Finance].[last_pymnt_d (Month Index)]" caption="last_pymnt_d (Month Index)" attribute="1" defaultMemberUniqueName="[Finance].[last_pymnt_d (Month Index)].[All]" allUniqueName="[Finance].[last_pymnt_d (Month Index)].[All]" dimensionUniqueName="[Finance]" displayFolder="" count="0" memberValueDatatype="20" unbalanced="0" hidden="1"/>
    <cacheHierarchy uniqueName="[Measures].[__XL_Count Finance]" caption="__XL_Count Finance" measure="1" displayFolder="" measureGroup="Finance" count="0" hidden="1"/>
    <cacheHierarchy uniqueName="[Measures].[__No measures defined]" caption="__No measures defined" measure="1" displayFolder="" count="0" hidden="1"/>
    <cacheHierarchy uniqueName="[Measures].[Sum of loan_amnt]" caption="Sum of loan_amnt" measure="1" displayFolder="" measureGroup="Finance"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 count="0" hidden="1">
      <extLst>
        <ext xmlns:x15="http://schemas.microsoft.com/office/spreadsheetml/2010/11/main" uri="{B97F6D7D-B522-45F9-BDA1-12C45D357490}">
          <x15:cacheHierarchy aggregatedColumn="31"/>
        </ext>
      </extLst>
    </cacheHierarchy>
    <cacheHierarchy uniqueName="[Measures].[Sum of total_pymnt]" caption="Sum of total_pymnt" measure="1" displayFolder="" measureGroup="Finance" count="0" hidden="1">
      <extLst>
        <ext xmlns:x15="http://schemas.microsoft.com/office/spreadsheetml/2010/11/main" uri="{B97F6D7D-B522-45F9-BDA1-12C45D357490}">
          <x15:cacheHierarchy aggregatedColumn="37"/>
        </ext>
      </extLst>
    </cacheHierarchy>
    <cacheHierarchy uniqueName="[Measures].[Count of last_pymnt_d]" caption="Count of last_pymnt_d" measure="1" displayFolder="" measureGroup="Finance" count="0" hidden="1">
      <extLst>
        <ext xmlns:x15="http://schemas.microsoft.com/office/spreadsheetml/2010/11/main" uri="{B97F6D7D-B522-45F9-BDA1-12C45D357490}">
          <x15:cacheHierarchy aggregatedColumn="44"/>
        </ext>
      </extLst>
    </cacheHierarchy>
    <cacheHierarchy uniqueName="[Measures].[Sum of last_pymnt_amnt]" caption="Sum of last_pymnt_amnt" measure="1" displayFolder="" measureGroup="Finance" count="0" hidden="1">
      <extLst>
        <ext xmlns:x15="http://schemas.microsoft.com/office/spreadsheetml/2010/11/main" uri="{B97F6D7D-B522-45F9-BDA1-12C45D357490}">
          <x15:cacheHierarchy aggregatedColumn="45"/>
        </ext>
      </extLst>
    </cacheHierarchy>
    <cacheHierarchy uniqueName="[Measures].[Count of home_ownership]" caption="Count of home_ownership" measure="1" displayFolder="" measureGroup="Finance" count="0" hidden="1">
      <extLst>
        <ext xmlns:x15="http://schemas.microsoft.com/office/spreadsheetml/2010/11/main" uri="{B97F6D7D-B522-45F9-BDA1-12C45D357490}">
          <x15:cacheHierarchy aggregatedColumn="12"/>
        </ext>
      </extLst>
    </cacheHierarchy>
    <cacheHierarchy uniqueName="[Measures].[Sum of funded_amnt]" caption="Sum of funded_amnt" measure="1" displayFolder="" measureGroup="Finance" count="0" hidden="1">
      <extLst>
        <ext xmlns:x15="http://schemas.microsoft.com/office/spreadsheetml/2010/11/main" uri="{B97F6D7D-B522-45F9-BDA1-12C45D357490}">
          <x15:cacheHierarchy aggregatedColumn="3"/>
        </ext>
      </extLst>
    </cacheHierarchy>
    <cacheHierarchy uniqueName="[Measures].[Count of loan_status]" caption="Count of loan_status" measure="1" displayFolder="" measureGroup="Finance"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id]" caption="Sum of id" measure="1" displayFolder="" measureGroup="Finance" count="0" hidden="1">
      <extLst>
        <ext xmlns:x15="http://schemas.microsoft.com/office/spreadsheetml/2010/11/main" uri="{B97F6D7D-B522-45F9-BDA1-12C45D357490}">
          <x15:cacheHierarchy aggregatedColumn="0"/>
        </ext>
      </extLst>
    </cacheHierarchy>
    <cacheHierarchy uniqueName="[Measures].[Count of issue_d]" caption="Count of issue_d" measure="1" displayFolder="" measureGroup="Finance" count="0" hidden="1">
      <extLst>
        <ext xmlns:x15="http://schemas.microsoft.com/office/spreadsheetml/2010/11/main" uri="{B97F6D7D-B522-45F9-BDA1-12C45D357490}">
          <x15:cacheHierarchy aggregatedColumn="15"/>
        </ext>
      </extLst>
    </cacheHierarchy>
    <cacheHierarchy uniqueName="[Measures].[Sum of total_acc]" caption="Sum of total_acc" measure="1" displayFolder="" measureGroup="Finance" count="0" hidden="1">
      <extLst>
        <ext xmlns:x15="http://schemas.microsoft.com/office/spreadsheetml/2010/11/main" uri="{B97F6D7D-B522-45F9-BDA1-12C45D357490}">
          <x15:cacheHierarchy aggregatedColumn="33"/>
        </ext>
      </extLst>
    </cacheHierarchy>
  </cacheHierarchies>
  <kpis count="0"/>
  <dimensions count="2">
    <dimension name="Finance" uniqueName="[Finance]" caption="Finance"/>
    <dimension measure="1" name="Measures" uniqueName="[Measures]" caption="Measures"/>
  </dimensions>
  <measureGroups count="1">
    <measureGroup name="Finance" caption="Financ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8C6C85D-7F1F-4CC5-9334-45168FAE4E87}" name="PivotTable14" cacheId="6" applyNumberFormats="0" applyBorderFormats="0" applyFontFormats="0" applyPatternFormats="0" applyAlignmentFormats="0" applyWidthHeightFormats="1" dataCaption="Values" tag="b8106969-2053-4556-aeae-e31a0a0bc387" updatedVersion="6" minRefreshableVersion="3" useAutoFormatting="1" subtotalHiddenItems="1" itemPrintTitles="1" createdVersion="6" indent="0" outline="1" outlineData="1" multipleFieldFilters="0">
  <location ref="A13:A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_No_of_Acc" fld="0" baseField="0" baseItem="485778104" numFmtId="165"/>
  </dataFields>
  <formats count="1">
    <format dxfId="5">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caption="Total_revol_bal"/>
    <pivotHierarchy dragToData="1" caption="Total_Amount_Recieved"/>
    <pivotHierarchy dragToData="1"/>
    <pivotHierarchy dragToData="1"/>
    <pivotHierarchy dragToData="1"/>
    <pivotHierarchy dragToData="1" caption="Total funded_amnt"/>
    <pivotHierarchy dragToData="1"/>
    <pivotHierarchy dragToData="1"/>
    <pivotHierarchy dragToData="1"/>
    <pivotHierarchy dragToData="1" caption="Total_No_of_Acc"/>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747B474-12D4-434D-BE7E-F44316A78E3F}" name="PivotTable6" cacheId="106" applyNumberFormats="0" applyBorderFormats="0" applyFontFormats="0" applyPatternFormats="0" applyAlignmentFormats="0" applyWidthHeightFormats="1" dataCaption="Values" tag="83e75b4d-7307-4016-a88d-0f1f945f1460" updatedVersion="6" minRefreshableVersion="3" useAutoFormatting="1" subtotalHiddenItems="1" itemPrintTitles="1" createdVersion="6" indent="0" outline="1" outlineData="1" multipleFieldFilters="0">
  <location ref="A3:B14" firstHeaderRow="1" firstDataRow="1" firstDataCol="1"/>
  <pivotFields count="5">
    <pivotField dataField="1" subtotalTop="0" showAll="0" defaultSubtotal="0"/>
    <pivotField axis="axisRow" allDrilled="1" subtotalTop="0" showAll="0" dataSourceSort="1" defaultSubtotal="0" defaultAttributeDrillState="1">
      <items count="1">
        <item x="0"/>
      </items>
    </pivotField>
    <pivotField axis="axisRow" allDrilled="1" subtotalTop="0" showAll="0" dataSourceSort="1" defaultSubtotal="0">
      <items count="3">
        <item x="0" e="0"/>
        <item x="1" e="0"/>
        <item x="2" e="0"/>
      </items>
    </pivotField>
    <pivotField axis="axisRow" allDrilled="1" subtotalTop="0" showAll="0" dataSourceSort="1" defaultSubtotal="0" defaultAttributeDrillState="1">
      <items count="4">
        <item x="0" e="0"/>
        <item x="1" e="0"/>
        <item x="2" e="0"/>
        <item x="3" e="0"/>
      </items>
    </pivotField>
    <pivotField axis="axisRow" allDrilled="1" subtotalTop="0" showAll="0" dataSourceSort="1" defaultSubtotal="0" defaultAttributeDrillState="1">
      <items count="10">
        <item x="0" e="0"/>
        <item x="1" e="0"/>
        <item x="2" e="0"/>
        <item x="3" e="0"/>
        <item x="4" e="0"/>
        <item x="5" e="0"/>
        <item x="6" e="0"/>
        <item x="7" e="0"/>
        <item x="8" e="0"/>
        <item x="9" e="0"/>
      </items>
    </pivotField>
  </pivotFields>
  <rowFields count="4">
    <field x="4"/>
    <field x="3"/>
    <field x="2"/>
    <field x="1"/>
  </rowFields>
  <rowItems count="11">
    <i>
      <x/>
    </i>
    <i>
      <x v="1"/>
    </i>
    <i>
      <x v="2"/>
    </i>
    <i>
      <x v="3"/>
    </i>
    <i>
      <x v="4"/>
    </i>
    <i>
      <x v="5"/>
    </i>
    <i>
      <x v="6"/>
    </i>
    <i>
      <x v="7"/>
    </i>
    <i>
      <x v="8"/>
    </i>
    <i>
      <x v="9"/>
    </i>
    <i t="grand">
      <x/>
    </i>
  </rowItems>
  <colItems count="1">
    <i/>
  </colItems>
  <dataFields count="1">
    <dataField name="Count of home_ownership" fld="0"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51"/>
    <rowHierarchyUsage hierarchyUsage="52"/>
    <rowHierarchyUsage hierarchyUsage="53"/>
    <rowHierarchyUsage hierarchyUsage="4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78F581F-4C42-47C4-9F50-131B9383B38F}" name="PivotTable7" cacheId="10" applyNumberFormats="0" applyBorderFormats="0" applyFontFormats="0" applyPatternFormats="0" applyAlignmentFormats="0" applyWidthHeightFormats="1" dataCaption="Values" tag="77e3c5ca-65dd-4343-bf54-cf20b3e83d91" updatedVersion="6" minRefreshableVersion="3" useAutoFormatting="1" subtotalHiddenItems="1" itemPrintTitles="1" createdVersion="6" indent="0" outline="1" outlineData="1" multipleFieldFilters="0" chartFormat="7">
  <location ref="A1:C7" firstHeaderRow="0"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6">
    <i>
      <x/>
    </i>
    <i>
      <x v="1"/>
    </i>
    <i>
      <x v="2"/>
    </i>
    <i>
      <x v="3"/>
    </i>
    <i>
      <x v="4"/>
    </i>
    <i t="grand">
      <x/>
    </i>
  </rowItems>
  <colFields count="1">
    <field x="-2"/>
  </colFields>
  <colItems count="2">
    <i>
      <x/>
    </i>
    <i i="1">
      <x v="1"/>
    </i>
  </colItems>
  <dataFields count="2">
    <dataField name="Sum of funded_amnt" fld="0" baseField="0" baseItem="0"/>
    <dataField name="Sum of funded_amnt2" fld="3" baseField="0" baseItem="0">
      <extLst>
        <ext xmlns:x14="http://schemas.microsoft.com/office/spreadsheetml/2009/9/main" uri="{E15A36E0-9728-4e99-A89B-3F7291B0FE68}">
          <x14:dataField sourceField="0" uniqueName="[__Xl2].[Measures].[Sum of funded_amnt]"/>
        </ext>
      </extLst>
    </dataField>
  </dataFields>
  <chartFormats count="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6" format="14" series="1">
      <pivotArea type="data" outline="0" fieldPosition="0">
        <references count="1">
          <reference field="4294967294" count="1" selected="0">
            <x v="0"/>
          </reference>
        </references>
      </pivotArea>
    </chartFormat>
    <chartFormat chart="6" format="15" series="1">
      <pivotArea type="data" outline="0" fieldPosition="0">
        <references count="1">
          <reference field="4294967294" count="1" selected="0">
            <x v="1"/>
          </reference>
        </references>
      </pivotArea>
    </chartFormat>
    <chartFormat chart="6" format="16">
      <pivotArea type="data" outline="0" fieldPosition="0">
        <references count="2">
          <reference field="4294967294" count="1" selected="0">
            <x v="1"/>
          </reference>
          <reference field="1" count="1" selected="0">
            <x v="2"/>
          </reference>
        </references>
      </pivotArea>
    </chartFormat>
    <chartFormat chart="6" format="17">
      <pivotArea type="data" outline="0" fieldPosition="0">
        <references count="2">
          <reference field="4294967294" count="1" selected="0">
            <x v="1"/>
          </reference>
          <reference field="1" count="1" selected="0">
            <x v="3"/>
          </reference>
        </references>
      </pivotArea>
    </chartFormat>
    <chartFormat chart="6" format="18">
      <pivotArea type="data" outline="0" fieldPosition="0">
        <references count="2">
          <reference field="4294967294" count="1" selected="0">
            <x v="1"/>
          </reference>
          <reference field="1" count="1" selected="0">
            <x v="4"/>
          </reference>
        </references>
      </pivotArea>
    </chartFormat>
  </chartFormats>
  <pivotHierarchies count="7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4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4FB8132-5ECD-4BDA-9D54-BAA8B4AAB7C9}" name="PivotTable7" cacheId="9" applyNumberFormats="0" applyBorderFormats="0" applyFontFormats="0" applyPatternFormats="0" applyAlignmentFormats="0" applyWidthHeightFormats="1" dataCaption="Values" tag="95b29183-7084-4425-9a53-a5cfdff53e32" updatedVersion="6" minRefreshableVersion="3" useAutoFormatting="1" subtotalHiddenItems="1" itemPrintTitles="1" createdVersion="6" indent="0" outline="1" outlineData="1" multipleFieldFilters="0">
  <location ref="A1:B9"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Sum of funded_amnt" fld="0"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1721EBF-A3E7-4A00-8A12-6447CFA61AF1}" name="PivotTable8" cacheId="7" applyNumberFormats="0" applyBorderFormats="0" applyFontFormats="0" applyPatternFormats="0" applyAlignmentFormats="0" applyWidthHeightFormats="1" dataCaption="Values" tag="1186b89d-2ef7-4141-93fa-39b86433b92b" updatedVersion="6" minRefreshableVersion="3" useAutoFormatting="1" subtotalHiddenItems="1" itemPrintTitles="1" createdVersion="6" indent="0" outline="1" outlineData="1" multipleFieldFilters="0">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total_pymnt" fld="1"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5C9C74C-918D-48D6-A43F-C303C3D33F15}" name="PivotTable9" cacheId="11" applyNumberFormats="0" applyBorderFormats="0" applyFontFormats="0" applyPatternFormats="0" applyAlignmentFormats="0" applyWidthHeightFormats="1" dataCaption="Values" tag="5f48c7a2-3173-4dc2-acb2-1be792c076ff" updatedVersion="6" minRefreshableVersion="3" useAutoFormatting="1" subtotalHiddenItems="1" itemPrintTitles="1" createdVersion="6" indent="0" outline="1" outlineData="1" multipleFieldFilters="0" chartFormat="5">
  <location ref="A1:B7" firstHeaderRow="1" firstDataRow="1" firstDataCol="1"/>
  <pivotFields count="3">
    <pivotField axis="axisRow"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1"/>
    </i>
    <i>
      <x v="2"/>
    </i>
    <i>
      <x v="3"/>
    </i>
    <i>
      <x v="4"/>
    </i>
    <i>
      <x/>
    </i>
    <i t="grand">
      <x/>
    </i>
  </rowItems>
  <colItems count="1">
    <i/>
  </colItems>
  <dataFields count="1">
    <dataField name="Sum of loan_amnt" fld="1" baseField="0" baseItem="0"/>
  </dataFields>
  <chartFormats count="1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0" count="1" selected="0">
            <x v="2"/>
          </reference>
        </references>
      </pivotArea>
    </chartFormat>
    <chartFormat chart="0" format="2" series="1">
      <pivotArea type="data" outline="0" fieldPosition="0">
        <references count="2">
          <reference field="4294967294" count="1" selected="0">
            <x v="0"/>
          </reference>
          <reference field="0" count="1" selected="0">
            <x v="3"/>
          </reference>
        </references>
      </pivotArea>
    </chartFormat>
    <chartFormat chart="0" format="3" series="1">
      <pivotArea type="data" outline="0" fieldPosition="0">
        <references count="2">
          <reference field="4294967294" count="1" selected="0">
            <x v="0"/>
          </reference>
          <reference field="0" count="1" selected="0">
            <x v="4"/>
          </reference>
        </references>
      </pivotArea>
    </chartFormat>
    <chartFormat chart="0" format="4" series="1">
      <pivotArea type="data" outline="0" fieldPosition="0">
        <references count="2">
          <reference field="4294967294" count="1" selected="0">
            <x v="0"/>
          </reference>
          <reference field="0" count="1" selected="0">
            <x v="0"/>
          </reference>
        </references>
      </pivotArea>
    </chartFormat>
    <chartFormat chart="0" format="5">
      <pivotArea type="data" outline="0" fieldPosition="0">
        <references count="2">
          <reference field="4294967294" count="1" selected="0">
            <x v="0"/>
          </reference>
          <reference field="0" count="1" selected="0">
            <x v="0"/>
          </reference>
        </references>
      </pivotArea>
    </chartFormat>
    <chartFormat chart="0" format="6">
      <pivotArea type="data" outline="0" fieldPosition="0">
        <references count="2">
          <reference field="4294967294" count="1" selected="0">
            <x v="0"/>
          </reference>
          <reference field="0" count="1" selected="0">
            <x v="4"/>
          </reference>
        </references>
      </pivotArea>
    </chartFormat>
    <chartFormat chart="0" format="7">
      <pivotArea type="data" outline="0" fieldPosition="0">
        <references count="2">
          <reference field="4294967294" count="1" selected="0">
            <x v="0"/>
          </reference>
          <reference field="0" count="1" selected="0">
            <x v="3"/>
          </reference>
        </references>
      </pivotArea>
    </chartFormat>
    <chartFormat chart="0" format="8">
      <pivotArea type="data" outline="0" fieldPosition="0">
        <references count="2">
          <reference field="4294967294" count="1" selected="0">
            <x v="0"/>
          </reference>
          <reference field="0" count="1" selected="0">
            <x v="2"/>
          </reference>
        </references>
      </pivotArea>
    </chartFormat>
    <chartFormat chart="4" format="15" series="1">
      <pivotArea type="data" outline="0" fieldPosition="0">
        <references count="1">
          <reference field="4294967294" count="1" selected="0">
            <x v="0"/>
          </reference>
        </references>
      </pivotArea>
    </chartFormat>
    <chartFormat chart="4" format="16">
      <pivotArea type="data" outline="0" fieldPosition="0">
        <references count="2">
          <reference field="4294967294" count="1" selected="0">
            <x v="0"/>
          </reference>
          <reference field="0" count="1" selected="0">
            <x v="3"/>
          </reference>
        </references>
      </pivotArea>
    </chartFormat>
    <chartFormat chart="4" format="17">
      <pivotArea type="data" outline="0" fieldPosition="0">
        <references count="2">
          <reference field="4294967294" count="1" selected="0">
            <x v="0"/>
          </reference>
          <reference field="0" count="1" selected="0">
            <x v="4"/>
          </reference>
        </references>
      </pivotArea>
    </chartFormat>
    <chartFormat chart="4" format="18">
      <pivotArea type="data" outline="0" fieldPosition="0">
        <references count="2">
          <reference field="4294967294" count="1" selected="0">
            <x v="0"/>
          </reference>
          <reference field="0"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470CDBD-7A17-4A6C-8517-44BCF85DE98D}" name="PivotTable13" cacheId="5" applyNumberFormats="0" applyBorderFormats="0" applyFontFormats="0" applyPatternFormats="0" applyAlignmentFormats="0" applyWidthHeightFormats="1" dataCaption="Values" tag="b732cbad-bb40-4692-9c7b-2416ed1f4c30" updatedVersion="6" minRefreshableVersion="3" useAutoFormatting="1" subtotalHiddenItems="1" itemPrintTitles="1" createdVersion="6" indent="0" outline="1" outlineData="1" multipleFieldFilters="0">
  <location ref="A10:A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_revol_bal" fld="0" baseField="0" baseItem="485778104" numFmtId="166"/>
  </dataFields>
  <formats count="1">
    <format dxfId="6">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caption="Total_revol_bal"/>
    <pivotHierarchy dragToData="1" caption="Total_Amount_Recieved"/>
    <pivotHierarchy dragToData="1"/>
    <pivotHierarchy dragToData="1"/>
    <pivotHierarchy dragToData="1"/>
    <pivotHierarchy dragToData="1" caption="Total funded_amn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68F456F-4DE9-41BD-9675-76DD35FC4F21}" name="PivotTable12" cacheId="4" applyNumberFormats="0" applyBorderFormats="0" applyFontFormats="0" applyPatternFormats="0" applyAlignmentFormats="0" applyWidthHeightFormats="1" dataCaption="Values" tag="a8d6af4d-07da-405a-a960-f3f2814f6e5e" updatedVersion="6" minRefreshableVersion="3" useAutoFormatting="1" subtotalHiddenItems="1" itemPrintTitles="1" createdVersion="6" indent="0" outline="1" outlineData="1" multipleFieldFilters="0">
  <location ref="A7:A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_Amount_Recieved" fld="0" baseField="0" baseItem="485778104" numFmtId="166"/>
  </dataFields>
  <formats count="1">
    <format dxfId="7">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Total_Amount_Recieved"/>
    <pivotHierarchy dragToData="1"/>
    <pivotHierarchy dragToData="1"/>
    <pivotHierarchy dragToData="1"/>
    <pivotHierarchy dragToData="1" caption="Total funded_amn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6B0619C-054F-4510-BDE5-575BBC3D3862}" name="PivotTable11" cacheId="3" applyNumberFormats="0" applyBorderFormats="0" applyFontFormats="0" applyPatternFormats="0" applyAlignmentFormats="0" applyWidthHeightFormats="1" dataCaption="Values" tag="19cd7393-7912-4373-b95f-7e55b31e7da9" updatedVersion="6" minRefreshableVersion="3" useAutoFormatting="1" subtotalHiddenItems="1" itemPrintTitles="1" createdVersion="6" indent="0" outline="1" outlineData="1" multipleFieldFilters="0">
  <location ref="A4:A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funded_amnt" fld="0" baseField="0" baseItem="485778104" numFmtId="167"/>
  </dataFields>
  <formats count="1">
    <format dxfId="8">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Total funded_amn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882CC65-2D1B-44AA-9ABF-2C166F133263}" name="PivotTable10" cacheId="2" applyNumberFormats="0" applyBorderFormats="0" applyFontFormats="0" applyPatternFormats="0" applyAlignmentFormats="0" applyWidthHeightFormats="1" dataCaption="Values" tag="3d893d5d-ac05-4b9e-88d7-04002b817fb3" updatedVersion="6" minRefreshableVersion="3" useAutoFormatting="1" subtotalHiddenItems="1" itemPrintTitles="1" createdVersion="6"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Loans issue_d" fld="0" subtotal="count" baseField="0" baseItem="485778104" numFmtId="165"/>
  </dataFields>
  <formats count="3">
    <format dxfId="11">
      <pivotArea outline="0" collapsedLevelsAreSubtotals="1" fieldPosition="0"/>
    </format>
    <format dxfId="10">
      <pivotArea outline="0" collapsedLevelsAreSubtotals="1" fieldPosition="0"/>
    </format>
    <format dxfId="9">
      <pivotArea dataOnly="0" labelOnly="1" outline="0" axis="axisValues"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Loans issue_d"/>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A2000A-57A0-45DA-ADF0-7E3105C5FAAE}" name="PivotTable1" cacheId="0" applyNumberFormats="0" applyBorderFormats="0" applyFontFormats="0" applyPatternFormats="0" applyAlignmentFormats="0" applyWidthHeightFormats="1" dataCaption="Values" tag="7720f517-af32-403d-a7d5-b91f3c00c805" updatedVersion="6" minRefreshableVersion="3" useAutoFormatting="1" subtotalHiddenItems="1" itemPrintTitles="1" createdVersion="6" indent="0" outline="1" outlineData="1" multipleFieldFilters="0" chartFormat="5" rowHeaderCaption="Year">
  <location ref="A1:B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e="0"/>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loan_amnt" fld="0" baseField="1" baseItem="0" numFmtId="164"/>
  </dataFields>
  <formats count="3">
    <format dxfId="4">
      <pivotArea collapsedLevelsAreSubtotals="1" fieldPosition="0">
        <references count="1">
          <reference field="1" count="1">
            <x v="0"/>
          </reference>
        </references>
      </pivotArea>
    </format>
    <format dxfId="3">
      <pivotArea collapsedLevelsAreSubtotals="1" fieldPosition="0">
        <references count="1">
          <reference field="1" count="4">
            <x v="1"/>
            <x v="2"/>
            <x v="3"/>
            <x v="4"/>
          </reference>
        </references>
      </pivotArea>
    </format>
    <format dxfId="2">
      <pivotArea grandRow="1"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1" count="1" selected="0">
            <x v="4"/>
          </reference>
        </references>
      </pivotArea>
    </chartFormat>
    <chartFormat chart="0" format="1">
      <pivotArea type="data" outline="0" fieldPosition="0">
        <references count="2">
          <reference field="4294967294" count="1" selected="0">
            <x v="0"/>
          </reference>
          <reference field="1" count="1" selected="0">
            <x v="4"/>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caption="Sum of loan_am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07C3107-2976-4EC7-9772-A39DF51AD7D5}" name="PivotTable4" cacheId="1" applyNumberFormats="0" applyBorderFormats="0" applyFontFormats="0" applyPatternFormats="0" applyAlignmentFormats="0" applyWidthHeightFormats="1" dataCaption="Values" tag="a90d3c7b-ad79-4da9-aa15-1d89a6c4fb48" updatedVersion="6" minRefreshableVersion="3" useAutoFormatting="1" subtotalHiddenItems="1" itemPrintTitles="1" createdVersion="6" indent="0" outline="1" outlineData="1" multipleFieldFilters="0" chartFormat="5" rowHeaderCaption="Grades">
  <location ref="A1:I38" firstHeaderRow="1" firstDataRow="2" firstDataCol="1"/>
  <pivotFields count="4">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ubtotalTop="0" showAll="0" defaultSubtotal="0"/>
    <pivotField axis="axisCol"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0"/>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2"/>
  </colFields>
  <colItems count="8">
    <i>
      <x/>
    </i>
    <i>
      <x v="1"/>
    </i>
    <i>
      <x v="2"/>
    </i>
    <i>
      <x v="3"/>
    </i>
    <i>
      <x v="4"/>
    </i>
    <i>
      <x v="5"/>
    </i>
    <i>
      <x v="6"/>
    </i>
    <i t="grand">
      <x/>
    </i>
  </colItems>
  <dataFields count="1">
    <dataField name="Revol_bal" fld="1" baseField="0" baseItem="0"/>
  </dataFields>
  <chartFormats count="1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4"/>
          </reference>
        </references>
      </pivotArea>
    </chartFormat>
    <chartFormat chart="0" format="5" series="1">
      <pivotArea type="data" outline="0" fieldPosition="0">
        <references count="2">
          <reference field="4294967294" count="1" selected="0">
            <x v="0"/>
          </reference>
          <reference field="2" count="1" selected="0">
            <x v="5"/>
          </reference>
        </references>
      </pivotArea>
    </chartFormat>
    <chartFormat chart="0" format="6" series="1">
      <pivotArea type="data" outline="0" fieldPosition="0">
        <references count="2">
          <reference field="4294967294" count="1" selected="0">
            <x v="0"/>
          </reference>
          <reference field="2" count="1" selected="0">
            <x v="6"/>
          </reference>
        </references>
      </pivotArea>
    </chartFormat>
    <chartFormat chart="4" format="28" series="1">
      <pivotArea type="data" outline="0" fieldPosition="0">
        <references count="2">
          <reference field="4294967294" count="1" selected="0">
            <x v="0"/>
          </reference>
          <reference field="2" count="1" selected="0">
            <x v="0"/>
          </reference>
        </references>
      </pivotArea>
    </chartFormat>
    <chartFormat chart="4" format="29" series="1">
      <pivotArea type="data" outline="0" fieldPosition="0">
        <references count="2">
          <reference field="4294967294" count="1" selected="0">
            <x v="0"/>
          </reference>
          <reference field="2" count="1" selected="0">
            <x v="1"/>
          </reference>
        </references>
      </pivotArea>
    </chartFormat>
    <chartFormat chart="4" format="30" series="1">
      <pivotArea type="data" outline="0" fieldPosition="0">
        <references count="2">
          <reference field="4294967294" count="1" selected="0">
            <x v="0"/>
          </reference>
          <reference field="2" count="1" selected="0">
            <x v="2"/>
          </reference>
        </references>
      </pivotArea>
    </chartFormat>
    <chartFormat chart="4" format="31" series="1">
      <pivotArea type="data" outline="0" fieldPosition="0">
        <references count="2">
          <reference field="4294967294" count="1" selected="0">
            <x v="0"/>
          </reference>
          <reference field="2" count="1" selected="0">
            <x v="3"/>
          </reference>
        </references>
      </pivotArea>
    </chartFormat>
    <chartFormat chart="4" format="32" series="1">
      <pivotArea type="data" outline="0" fieldPosition="0">
        <references count="2">
          <reference field="4294967294" count="1" selected="0">
            <x v="0"/>
          </reference>
          <reference field="2" count="1" selected="0">
            <x v="4"/>
          </reference>
        </references>
      </pivotArea>
    </chartFormat>
    <chartFormat chart="4" format="33" series="1">
      <pivotArea type="data" outline="0" fieldPosition="0">
        <references count="2">
          <reference field="4294967294" count="1" selected="0">
            <x v="0"/>
          </reference>
          <reference field="2" count="1" selected="0">
            <x v="5"/>
          </reference>
        </references>
      </pivotArea>
    </chartFormat>
    <chartFormat chart="4" format="34" series="1">
      <pivotArea type="data" outline="0" fieldPosition="0">
        <references count="2">
          <reference field="4294967294" count="1" selected="0">
            <x v="0"/>
          </reference>
          <reference field="2" count="1" selected="0">
            <x v="6"/>
          </reference>
        </references>
      </pivotArea>
    </chartFormat>
    <chartFormat chart="0" format="7" series="1">
      <pivotArea type="data" outline="0" fieldPosition="0">
        <references count="2">
          <reference field="4294967294" count="1" selected="0">
            <x v="0"/>
          </reference>
          <reference field="2"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caption="Revol_bal"/>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7E2187C-AEF9-4979-B92D-ABA5F2D62CAA}" name="PivotTable3" cacheId="12" applyNumberFormats="0" applyBorderFormats="0" applyFontFormats="0" applyPatternFormats="0" applyAlignmentFormats="0" applyWidthHeightFormats="1" dataCaption="Values" tag="44944bfa-d42d-4eef-b6d1-019aa7be3cc3" updatedVersion="6" minRefreshableVersion="3" useAutoFormatting="1" subtotalHiddenItems="1" itemPrintTitles="1" createdVersion="6" indent="0" outline="1" outlineData="1" multipleFieldFilters="0" chartFormat="1">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total_pymnt" fld="1" baseField="0" baseItem="0"/>
  </dataFields>
  <formats count="2">
    <format dxfId="1">
      <pivotArea collapsedLevelsAreSubtotals="1" fieldPosition="0">
        <references count="1">
          <reference field="0" count="1">
            <x v="0"/>
          </reference>
        </references>
      </pivotArea>
    </format>
    <format dxfId="0">
      <pivotArea collapsedLevelsAreSubtotals="1" fieldPosition="0">
        <references count="1">
          <reference field="0" count="2">
            <x v="1"/>
            <x v="2"/>
          </reference>
        </references>
      </pivotArea>
    </format>
  </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87B5410-D283-4A19-B8BD-9A6B15B3F6B5}" name="PivotTable5" cacheId="8" applyNumberFormats="0" applyBorderFormats="0" applyFontFormats="0" applyPatternFormats="0" applyAlignmentFormats="0" applyWidthHeightFormats="1" dataCaption="Values" tag="d2e7af8e-e75a-4b86-b3ab-4cd3b6a7f4cb" updatedVersion="6" minRefreshableVersion="3" useAutoFormatting="1" subtotalHiddenItems="1" itemPrintTitles="1" createdVersion="6" indent="0" outline="1" outlineData="1" multipleFieldFilters="0" chartFormat="1">
  <location ref="A1:B52" firstHeaderRow="1" firstDataRow="1" firstDataCol="1"/>
  <pivotFields count="3">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dataField="1" subtotalTop="0" showAll="0" defaultSubtotal="0"/>
    <pivotField allDrilled="1" subtotalTop="0" showAll="0" dataSourceSort="1" defaultSubtotal="0" defaultAttributeDrillState="1"/>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Items count="1">
    <i/>
  </colItems>
  <dataFields count="1">
    <dataField name="Count of loan_status" fld="1" subtotal="count" baseField="0" baseItem="0"/>
  </dataFields>
  <chartFormats count="1">
    <chartFormat chart="0" format="5"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sue_d__Year" xr10:uid="{090E00E5-0D45-4A6C-BF35-0B907C98AF05}" sourceName="[Finance].[issue_d (Year)]">
  <pivotTables>
    <pivotTable tabId="13" name="PivotTable9"/>
    <pivotTable tabId="2" name="PivotTable4"/>
    <pivotTable tabId="5" name="PivotTable6"/>
    <pivotTable tabId="9" name="PivotTable10"/>
    <pivotTable tabId="9" name="PivotTable11"/>
    <pivotTable tabId="9" name="PivotTable12"/>
    <pivotTable tabId="9" name="PivotTable13"/>
    <pivotTable tabId="9" name="PivotTable14"/>
    <pivotTable tabId="12" name="PivotTable8"/>
    <pivotTable tabId="4" name="PivotTable5"/>
    <pivotTable tabId="11" name="PivotTable7"/>
    <pivotTable tabId="7" name="PivotTable7"/>
    <pivotTable tabId="3" name="PivotTable3"/>
    <pivotTable tabId="1" name="PivotTable1"/>
  </pivotTables>
  <data>
    <olap pivotCacheId="368174515">
      <levels count="2">
        <level uniqueName="[Finance].[issue_d (Year)].[(All)]" sourceCaption="(All)" count="0"/>
        <level uniqueName="[Finance].[issue_d (Year)].[issue_d (Year)]" sourceCaption="issue_d (Year)" count="5">
          <ranges>
            <range startItem="0">
              <i n="[Finance].[issue_d (Year)].&amp;[2007]" c="2007"/>
              <i n="[Finance].[issue_d (Year)].&amp;[2008]" c="2008"/>
              <i n="[Finance].[issue_d (Year)].&amp;[2009]" c="2009"/>
              <i n="[Finance].[issue_d (Year)].&amp;[2010]" c="2010"/>
              <i n="[Finance].[issue_d (Year)].&amp;[2011]" c="2011"/>
            </range>
          </ranges>
        </level>
      </levels>
      <selections count="1">
        <selection n="[Finance].[issue_d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sue_d__Month" xr10:uid="{0FBF4808-2D6F-4F2A-A936-C9EF36DE0BE9}" sourceName="[Finance].[issue_d (Month)]">
  <pivotTables>
    <pivotTable tabId="13" name="PivotTable9"/>
    <pivotTable tabId="2" name="PivotTable4"/>
    <pivotTable tabId="5" name="PivotTable6"/>
    <pivotTable tabId="9" name="PivotTable10"/>
    <pivotTable tabId="9" name="PivotTable11"/>
    <pivotTable tabId="9" name="PivotTable12"/>
    <pivotTable tabId="9" name="PivotTable13"/>
    <pivotTable tabId="9" name="PivotTable14"/>
    <pivotTable tabId="12" name="PivotTable8"/>
    <pivotTable tabId="4" name="PivotTable5"/>
    <pivotTable tabId="11" name="PivotTable7"/>
    <pivotTable tabId="7" name="PivotTable7"/>
    <pivotTable tabId="3" name="PivotTable3"/>
    <pivotTable tabId="1" name="PivotTable1"/>
  </pivotTables>
  <data>
    <olap pivotCacheId="368174515">
      <levels count="2">
        <level uniqueName="[Finance].[issue_d (Month)].[(All)]" sourceCaption="(All)" count="0"/>
        <level uniqueName="[Finance].[issue_d (Month)].[issue_d (Month)]" sourceCaption="issue_d (Month)" count="12">
          <ranges>
            <range startItem="0">
              <i n="[Finance].[issue_d (Month)].&amp;[Jan]" c="Jan"/>
              <i n="[Finance].[issue_d (Month)].&amp;[Feb]" c="Feb"/>
              <i n="[Finance].[issue_d (Month)].&amp;[Mar]" c="Mar"/>
              <i n="[Finance].[issue_d (Month)].&amp;[Apr]" c="Apr"/>
              <i n="[Finance].[issue_d (Month)].&amp;[May]" c="May"/>
              <i n="[Finance].[issue_d (Month)].&amp;[Jun]" c="Jun"/>
              <i n="[Finance].[issue_d (Month)].&amp;[Jul]" c="Jul"/>
              <i n="[Finance].[issue_d (Month)].&amp;[Aug]" c="Aug"/>
              <i n="[Finance].[issue_d (Month)].&amp;[Sep]" c="Sep"/>
              <i n="[Finance].[issue_d (Month)].&amp;[Oct]" c="Oct"/>
              <i n="[Finance].[issue_d (Month)].&amp;[Nov]" c="Nov"/>
              <i n="[Finance].[issue_d (Month)].&amp;[Dec]" c="Dec"/>
            </range>
          </ranges>
        </level>
      </levels>
      <selections count="1">
        <selection n="[Finance].[issue_d (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96290AC8-7096-46C2-85B4-67425D7B7B57}" sourceName="[Finance].[Quarter]">
  <pivotTables>
    <pivotTable tabId="1" name="PivotTable1"/>
    <pivotTable tabId="2" name="PivotTable4"/>
    <pivotTable tabId="5" name="PivotTable6"/>
    <pivotTable tabId="9" name="PivotTable10"/>
    <pivotTable tabId="9" name="PivotTable11"/>
    <pivotTable tabId="9" name="PivotTable12"/>
    <pivotTable tabId="9" name="PivotTable13"/>
    <pivotTable tabId="9" name="PivotTable14"/>
    <pivotTable tabId="12" name="PivotTable8"/>
    <pivotTable tabId="4" name="PivotTable5"/>
    <pivotTable tabId="11" name="PivotTable7"/>
    <pivotTable tabId="7" name="PivotTable7"/>
    <pivotTable tabId="13" name="PivotTable9"/>
    <pivotTable tabId="3" name="PivotTable3"/>
  </pivotTables>
  <data>
    <olap pivotCacheId="2107658626">
      <levels count="2">
        <level uniqueName="[Finance].[Quarter].[(All)]" sourceCaption="(All)" count="0"/>
        <level uniqueName="[Finance].[Quarter].[Quarter]" sourceCaption="Quarter" count="4">
          <ranges>
            <range startItem="0">
              <i n="[Finance].[Quarter].&amp;[Q1]" c="Q1"/>
              <i n="[Finance].[Quarter].&amp;[Q2]" c="Q2"/>
              <i n="[Finance].[Quarter].&amp;[Q3]" c="Q3"/>
              <i n="[Finance].[Quarter].&amp;[Q4]" c="Q4"/>
            </range>
          </ranges>
        </level>
      </levels>
      <selections count="1">
        <selection n="[Finance].[Qua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98BD3434-F3F7-4130-89B6-DD6ABA775D37}" cache="Slicer_issue_d__Year" caption="YEAR" columnCount="3" level="1" style="SlicerStyleDark1 2 3" rowHeight="234950"/>
  <slicer name="issue_d (Month) 1" xr10:uid="{C2017AC6-43EB-4E6A-820D-37BE6F6CF281}" cache="Slicer_issue_d__Month" caption="MONTH" level="1" style="SlicerStyleDark1 2 2" rowHeight="234950"/>
  <slicer name="Quarter 1" xr10:uid="{9E44A6EF-81BC-4722-8948-C425A6074247}" cache="Slicer_Quarter" caption="Quarter" columnCount="2" level="1" style="SlicerStyleDark1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13.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pivotTable" Target="../pivotTables/pivotTable6.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7.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8.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11.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1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244FEF-C502-4796-8E46-31F857573099}">
  <dimension ref="A1"/>
  <sheetViews>
    <sheetView showGridLines="0" showRowColHeaders="0" tabSelected="1" zoomScaleNormal="100" workbookViewId="0">
      <selection activeCell="H25" sqref="H25"/>
    </sheetView>
  </sheetViews>
  <sheetFormatPr defaultRowHeight="14.4" x14ac:dyDescent="0.3"/>
  <cols>
    <col min="1" max="16384" width="8.88671875" style="7"/>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BFFEE5-2DFA-44DB-A44F-6CD8AAFC7908}">
  <dimension ref="A1:B5"/>
  <sheetViews>
    <sheetView workbookViewId="0">
      <selection activeCell="A2" sqref="A2"/>
    </sheetView>
  </sheetViews>
  <sheetFormatPr defaultRowHeight="14.4" x14ac:dyDescent="0.3"/>
  <cols>
    <col min="1" max="1" width="12.5546875" bestFit="1" customWidth="1"/>
    <col min="2" max="2" width="18.109375" bestFit="1" customWidth="1"/>
  </cols>
  <sheetData>
    <row r="1" spans="1:2" x14ac:dyDescent="0.3">
      <c r="A1" s="2" t="s">
        <v>3</v>
      </c>
      <c r="B1" t="s">
        <v>52</v>
      </c>
    </row>
    <row r="2" spans="1:2" x14ac:dyDescent="0.3">
      <c r="A2" s="3" t="s">
        <v>64</v>
      </c>
      <c r="B2" s="1">
        <v>38477600.105430998</v>
      </c>
    </row>
    <row r="3" spans="1:2" x14ac:dyDescent="0.3">
      <c r="A3" s="3" t="s">
        <v>113</v>
      </c>
      <c r="B3" s="1">
        <v>24912278.140000027</v>
      </c>
    </row>
    <row r="4" spans="1:2" x14ac:dyDescent="0.3">
      <c r="A4" s="3" t="s">
        <v>57</v>
      </c>
      <c r="B4" s="1">
        <v>419314515.67795694</v>
      </c>
    </row>
    <row r="5" spans="1:2" x14ac:dyDescent="0.3">
      <c r="A5" s="3" t="s">
        <v>2</v>
      </c>
      <c r="B5" s="1">
        <v>482704393.92338806</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1E0826-F882-4911-AEBC-30D28FC92D89}">
  <dimension ref="A1:B7"/>
  <sheetViews>
    <sheetView workbookViewId="0">
      <selection activeCell="F24" sqref="F24"/>
    </sheetView>
  </sheetViews>
  <sheetFormatPr defaultRowHeight="14.4" x14ac:dyDescent="0.3"/>
  <cols>
    <col min="1" max="1" width="12.5546875" bestFit="1" customWidth="1"/>
    <col min="2" max="2" width="16.6640625" bestFit="1" customWidth="1"/>
    <col min="3" max="3" width="8" bestFit="1" customWidth="1"/>
    <col min="4" max="4" width="9" bestFit="1" customWidth="1"/>
    <col min="5" max="5" width="10" bestFit="1" customWidth="1"/>
    <col min="6" max="6" width="10.88671875" bestFit="1" customWidth="1"/>
    <col min="7" max="7" width="10.77734375" bestFit="1" customWidth="1"/>
  </cols>
  <sheetData>
    <row r="1" spans="1:2" x14ac:dyDescent="0.3">
      <c r="A1" s="2" t="s">
        <v>3</v>
      </c>
      <c r="B1" t="s">
        <v>0</v>
      </c>
    </row>
    <row r="2" spans="1:2" x14ac:dyDescent="0.3">
      <c r="A2" s="3" t="s">
        <v>85</v>
      </c>
      <c r="B2" s="1">
        <v>16800</v>
      </c>
    </row>
    <row r="3" spans="1:2" x14ac:dyDescent="0.3">
      <c r="A3" s="3" t="s">
        <v>110</v>
      </c>
      <c r="B3" s="1">
        <v>1044975</v>
      </c>
    </row>
    <row r="4" spans="1:2" x14ac:dyDescent="0.3">
      <c r="A4" s="3" t="s">
        <v>60</v>
      </c>
      <c r="B4" s="1">
        <v>31365150</v>
      </c>
    </row>
    <row r="5" spans="1:2" x14ac:dyDescent="0.3">
      <c r="A5" s="3" t="s">
        <v>56</v>
      </c>
      <c r="B5" s="1">
        <v>189081725</v>
      </c>
    </row>
    <row r="6" spans="1:2" x14ac:dyDescent="0.3">
      <c r="A6" s="3" t="s">
        <v>63</v>
      </c>
      <c r="B6" s="1">
        <v>224094000</v>
      </c>
    </row>
    <row r="7" spans="1:2" x14ac:dyDescent="0.3">
      <c r="A7" s="3" t="s">
        <v>2</v>
      </c>
      <c r="B7" s="1">
        <v>445602650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C7BE48-96AB-4BE9-8FBA-56AA7216C921}">
  <dimension ref="A1:B14"/>
  <sheetViews>
    <sheetView workbookViewId="0">
      <selection activeCell="B37" sqref="B37"/>
    </sheetView>
  </sheetViews>
  <sheetFormatPr defaultRowHeight="14.4" x14ac:dyDescent="0.3"/>
  <cols>
    <col min="1" max="1" width="22" bestFit="1" customWidth="1"/>
    <col min="2" max="2" width="15.109375" bestFit="1" customWidth="1"/>
  </cols>
  <sheetData>
    <row r="1" spans="1:2" x14ac:dyDescent="0.3">
      <c r="A1" s="5" t="s">
        <v>121</v>
      </c>
    </row>
    <row r="2" spans="1:2" x14ac:dyDescent="0.3">
      <c r="A2" s="4">
        <v>39717</v>
      </c>
      <c r="B2" s="4">
        <f>GETPIVOTDATA("[Measures].[Count of issue_d]",$A$1)</f>
        <v>39717</v>
      </c>
    </row>
    <row r="4" spans="1:2" x14ac:dyDescent="0.3">
      <c r="A4" t="s">
        <v>120</v>
      </c>
    </row>
    <row r="5" spans="1:2" x14ac:dyDescent="0.3">
      <c r="A5" s="6">
        <v>434810325</v>
      </c>
      <c r="B5" s="6">
        <f>GETPIVOTDATA("[Measures].[Sum of funded_amnt]",$A$4)</f>
        <v>434810325</v>
      </c>
    </row>
    <row r="7" spans="1:2" x14ac:dyDescent="0.3">
      <c r="A7" t="s">
        <v>122</v>
      </c>
    </row>
    <row r="8" spans="1:2" x14ac:dyDescent="0.3">
      <c r="A8" s="5">
        <v>482704393.92338806</v>
      </c>
      <c r="B8" s="6">
        <f>GETPIVOTDATA("[Measures].[Sum of total_pymnt]",$A$7)</f>
        <v>482704393.92338806</v>
      </c>
    </row>
    <row r="10" spans="1:2" x14ac:dyDescent="0.3">
      <c r="A10" t="s">
        <v>123</v>
      </c>
    </row>
    <row r="11" spans="1:2" x14ac:dyDescent="0.3">
      <c r="A11" s="5">
        <v>531513868</v>
      </c>
      <c r="B11" s="6">
        <f>GETPIVOTDATA("[Measures].[Sum of revol_bal]",$A$10)</f>
        <v>531513868</v>
      </c>
    </row>
    <row r="13" spans="1:2" x14ac:dyDescent="0.3">
      <c r="A13" t="s">
        <v>124</v>
      </c>
    </row>
    <row r="14" spans="1:2" x14ac:dyDescent="0.3">
      <c r="A14" s="4">
        <v>877302</v>
      </c>
      <c r="B14" s="4">
        <f>GETPIVOTDATA("[Measures].[Sum of total_acc]",$A$13)</f>
        <v>877302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7D04C5-1AE3-4017-B093-DFD455C89F30}">
  <dimension ref="A1:B10"/>
  <sheetViews>
    <sheetView workbookViewId="0">
      <selection activeCell="O2" sqref="O2"/>
    </sheetView>
  </sheetViews>
  <sheetFormatPr defaultRowHeight="14.4" x14ac:dyDescent="0.3"/>
  <cols>
    <col min="1" max="1" width="10.77734375" bestFit="1" customWidth="1"/>
    <col min="2" max="2" width="16.6640625" bestFit="1" customWidth="1"/>
    <col min="3" max="56" width="10.33203125" bestFit="1" customWidth="1"/>
    <col min="57" max="57" width="10.77734375" bestFit="1" customWidth="1"/>
  </cols>
  <sheetData>
    <row r="1" spans="1:2" x14ac:dyDescent="0.3">
      <c r="A1" s="2" t="s">
        <v>9</v>
      </c>
      <c r="B1" t="s">
        <v>0</v>
      </c>
    </row>
    <row r="2" spans="1:2" x14ac:dyDescent="0.3">
      <c r="A2" s="3" t="s">
        <v>4</v>
      </c>
      <c r="B2" s="6">
        <v>2219275</v>
      </c>
    </row>
    <row r="3" spans="1:2" x14ac:dyDescent="0.3">
      <c r="A3" s="3" t="s">
        <v>5</v>
      </c>
      <c r="B3" s="6">
        <v>14390275</v>
      </c>
    </row>
    <row r="4" spans="1:2" x14ac:dyDescent="0.3">
      <c r="A4" s="3" t="s">
        <v>6</v>
      </c>
      <c r="B4" s="6">
        <v>46436325</v>
      </c>
    </row>
    <row r="5" spans="1:2" x14ac:dyDescent="0.3">
      <c r="A5" s="3" t="s">
        <v>7</v>
      </c>
      <c r="B5" s="6">
        <v>122050200</v>
      </c>
    </row>
    <row r="6" spans="1:2" x14ac:dyDescent="0.3">
      <c r="A6" s="3" t="s">
        <v>8</v>
      </c>
      <c r="B6" s="6">
        <v>260506575</v>
      </c>
    </row>
    <row r="7" spans="1:2" x14ac:dyDescent="0.3">
      <c r="A7" s="3" t="s">
        <v>2</v>
      </c>
      <c r="B7" s="6">
        <v>445602650</v>
      </c>
    </row>
    <row r="8" spans="1:2" x14ac:dyDescent="0.3">
      <c r="B8" s="6"/>
    </row>
    <row r="9" spans="1:2" x14ac:dyDescent="0.3">
      <c r="B9" s="6"/>
    </row>
    <row r="10" spans="1:2" x14ac:dyDescent="0.3">
      <c r="B10" s="6"/>
    </row>
  </sheetData>
  <pageMargins left="0.7" right="0.7" top="0.75" bottom="0.75" header="0.3" footer="0.3"/>
  <pageSetup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0FB18F-1C8C-4F8C-A3E2-393B28D36830}">
  <dimension ref="A1:I38"/>
  <sheetViews>
    <sheetView workbookViewId="0">
      <selection activeCell="Q27" sqref="Q27"/>
    </sheetView>
  </sheetViews>
  <sheetFormatPr defaultRowHeight="14.4" x14ac:dyDescent="0.3"/>
  <cols>
    <col min="1" max="1" width="10.77734375" bestFit="1" customWidth="1"/>
    <col min="2" max="2" width="15.5546875" bestFit="1" customWidth="1"/>
    <col min="3" max="4" width="10" bestFit="1" customWidth="1"/>
    <col min="5" max="7" width="9" bestFit="1" customWidth="1"/>
    <col min="8" max="8" width="8" bestFit="1" customWidth="1"/>
    <col min="9" max="9" width="10.77734375" bestFit="1" customWidth="1"/>
    <col min="10" max="108" width="10.33203125" bestFit="1" customWidth="1"/>
    <col min="109" max="109" width="10.77734375" bestFit="1" customWidth="1"/>
  </cols>
  <sheetData>
    <row r="1" spans="1:9" x14ac:dyDescent="0.3">
      <c r="A1" s="2" t="s">
        <v>115</v>
      </c>
      <c r="B1" s="2" t="s">
        <v>1</v>
      </c>
    </row>
    <row r="2" spans="1:9" x14ac:dyDescent="0.3">
      <c r="A2" s="2" t="s">
        <v>114</v>
      </c>
      <c r="B2" t="s">
        <v>10</v>
      </c>
      <c r="C2" t="s">
        <v>11</v>
      </c>
      <c r="D2" t="s">
        <v>12</v>
      </c>
      <c r="E2" t="s">
        <v>13</v>
      </c>
      <c r="F2" t="s">
        <v>14</v>
      </c>
      <c r="G2" t="s">
        <v>15</v>
      </c>
      <c r="H2" t="s">
        <v>16</v>
      </c>
      <c r="I2" t="s">
        <v>2</v>
      </c>
    </row>
    <row r="3" spans="1:9" x14ac:dyDescent="0.3">
      <c r="A3" s="3" t="s">
        <v>17</v>
      </c>
      <c r="B3" s="1">
        <v>11365196</v>
      </c>
      <c r="C3" s="1"/>
      <c r="D3" s="1"/>
      <c r="E3" s="1"/>
      <c r="F3" s="1"/>
      <c r="G3" s="1"/>
      <c r="H3" s="1"/>
      <c r="I3" s="1">
        <v>11365196</v>
      </c>
    </row>
    <row r="4" spans="1:9" x14ac:dyDescent="0.3">
      <c r="A4" s="3" t="s">
        <v>18</v>
      </c>
      <c r="B4" s="1">
        <v>14004780</v>
      </c>
      <c r="C4" s="1"/>
      <c r="D4" s="1"/>
      <c r="E4" s="1"/>
      <c r="F4" s="1"/>
      <c r="G4" s="1"/>
      <c r="H4" s="1"/>
      <c r="I4" s="1">
        <v>14004780</v>
      </c>
    </row>
    <row r="5" spans="1:9" x14ac:dyDescent="0.3">
      <c r="A5" s="3" t="s">
        <v>19</v>
      </c>
      <c r="B5" s="1">
        <v>19543922</v>
      </c>
      <c r="C5" s="1"/>
      <c r="D5" s="1"/>
      <c r="E5" s="1"/>
      <c r="F5" s="1"/>
      <c r="G5" s="1"/>
      <c r="H5" s="1"/>
      <c r="I5" s="1">
        <v>19543922</v>
      </c>
    </row>
    <row r="6" spans="1:9" x14ac:dyDescent="0.3">
      <c r="A6" s="3" t="s">
        <v>20</v>
      </c>
      <c r="B6" s="1">
        <v>34557156</v>
      </c>
      <c r="C6" s="1"/>
      <c r="D6" s="1"/>
      <c r="E6" s="1"/>
      <c r="F6" s="1"/>
      <c r="G6" s="1"/>
      <c r="H6" s="1"/>
      <c r="I6" s="1">
        <v>34557156</v>
      </c>
    </row>
    <row r="7" spans="1:9" x14ac:dyDescent="0.3">
      <c r="A7" s="3" t="s">
        <v>21</v>
      </c>
      <c r="B7" s="1">
        <v>35303045</v>
      </c>
      <c r="C7" s="1"/>
      <c r="D7" s="1"/>
      <c r="E7" s="1"/>
      <c r="F7" s="1"/>
      <c r="G7" s="1"/>
      <c r="H7" s="1"/>
      <c r="I7" s="1">
        <v>35303045</v>
      </c>
    </row>
    <row r="8" spans="1:9" x14ac:dyDescent="0.3">
      <c r="A8" s="3" t="s">
        <v>22</v>
      </c>
      <c r="B8" s="1"/>
      <c r="C8" s="1">
        <v>21842079</v>
      </c>
      <c r="D8" s="1"/>
      <c r="E8" s="1"/>
      <c r="F8" s="1"/>
      <c r="G8" s="1"/>
      <c r="H8" s="1"/>
      <c r="I8" s="1">
        <v>21842079</v>
      </c>
    </row>
    <row r="9" spans="1:9" x14ac:dyDescent="0.3">
      <c r="A9" s="3" t="s">
        <v>23</v>
      </c>
      <c r="B9" s="1"/>
      <c r="C9" s="1">
        <v>26478439</v>
      </c>
      <c r="D9" s="1"/>
      <c r="E9" s="1"/>
      <c r="F9" s="1"/>
      <c r="G9" s="1"/>
      <c r="H9" s="1"/>
      <c r="I9" s="1">
        <v>26478439</v>
      </c>
    </row>
    <row r="10" spans="1:9" x14ac:dyDescent="0.3">
      <c r="A10" s="3" t="s">
        <v>24</v>
      </c>
      <c r="B10" s="1"/>
      <c r="C10" s="1">
        <v>39723554</v>
      </c>
      <c r="D10" s="1"/>
      <c r="E10" s="1"/>
      <c r="F10" s="1"/>
      <c r="G10" s="1"/>
      <c r="H10" s="1"/>
      <c r="I10" s="1">
        <v>39723554</v>
      </c>
    </row>
    <row r="11" spans="1:9" x14ac:dyDescent="0.3">
      <c r="A11" s="3" t="s">
        <v>25</v>
      </c>
      <c r="B11" s="1"/>
      <c r="C11" s="1">
        <v>35405811</v>
      </c>
      <c r="D11" s="1"/>
      <c r="E11" s="1"/>
      <c r="F11" s="1"/>
      <c r="G11" s="1"/>
      <c r="H11" s="1"/>
      <c r="I11" s="1">
        <v>35405811</v>
      </c>
    </row>
    <row r="12" spans="1:9" x14ac:dyDescent="0.3">
      <c r="A12" s="3" t="s">
        <v>26</v>
      </c>
      <c r="B12" s="1"/>
      <c r="C12" s="1">
        <v>37858666</v>
      </c>
      <c r="D12" s="1"/>
      <c r="E12" s="1"/>
      <c r="F12" s="1"/>
      <c r="G12" s="1"/>
      <c r="H12" s="1"/>
      <c r="I12" s="1">
        <v>37858666</v>
      </c>
    </row>
    <row r="13" spans="1:9" x14ac:dyDescent="0.3">
      <c r="A13" s="3" t="s">
        <v>27</v>
      </c>
      <c r="B13" s="1"/>
      <c r="C13" s="1"/>
      <c r="D13" s="1">
        <v>29384926</v>
      </c>
      <c r="E13" s="1"/>
      <c r="F13" s="1"/>
      <c r="G13" s="1"/>
      <c r="H13" s="1"/>
      <c r="I13" s="1">
        <v>29384926</v>
      </c>
    </row>
    <row r="14" spans="1:9" x14ac:dyDescent="0.3">
      <c r="A14" s="3" t="s">
        <v>28</v>
      </c>
      <c r="B14" s="1"/>
      <c r="C14" s="1"/>
      <c r="D14" s="1">
        <v>27321114</v>
      </c>
      <c r="E14" s="1"/>
      <c r="F14" s="1"/>
      <c r="G14" s="1"/>
      <c r="H14" s="1"/>
      <c r="I14" s="1">
        <v>27321114</v>
      </c>
    </row>
    <row r="15" spans="1:9" x14ac:dyDescent="0.3">
      <c r="A15" s="3" t="s">
        <v>29</v>
      </c>
      <c r="B15" s="1"/>
      <c r="C15" s="1"/>
      <c r="D15" s="1">
        <v>20531370</v>
      </c>
      <c r="E15" s="1"/>
      <c r="F15" s="1"/>
      <c r="G15" s="1"/>
      <c r="H15" s="1"/>
      <c r="I15" s="1">
        <v>20531370</v>
      </c>
    </row>
    <row r="16" spans="1:9" x14ac:dyDescent="0.3">
      <c r="A16" s="3" t="s">
        <v>30</v>
      </c>
      <c r="B16" s="1"/>
      <c r="C16" s="1"/>
      <c r="D16" s="1">
        <v>16867691</v>
      </c>
      <c r="E16" s="1"/>
      <c r="F16" s="1"/>
      <c r="G16" s="1"/>
      <c r="H16" s="1"/>
      <c r="I16" s="1">
        <v>16867691</v>
      </c>
    </row>
    <row r="17" spans="1:9" x14ac:dyDescent="0.3">
      <c r="A17" s="3" t="s">
        <v>31</v>
      </c>
      <c r="B17" s="1"/>
      <c r="C17" s="1"/>
      <c r="D17" s="1">
        <v>16015609</v>
      </c>
      <c r="E17" s="1"/>
      <c r="F17" s="1"/>
      <c r="G17" s="1"/>
      <c r="H17" s="1"/>
      <c r="I17" s="1">
        <v>16015609</v>
      </c>
    </row>
    <row r="18" spans="1:9" x14ac:dyDescent="0.3">
      <c r="A18" s="3" t="s">
        <v>32</v>
      </c>
      <c r="B18" s="1"/>
      <c r="C18" s="1"/>
      <c r="D18" s="1"/>
      <c r="E18" s="1">
        <v>12130255</v>
      </c>
      <c r="F18" s="1"/>
      <c r="G18" s="1"/>
      <c r="H18" s="1"/>
      <c r="I18" s="1">
        <v>12130255</v>
      </c>
    </row>
    <row r="19" spans="1:9" x14ac:dyDescent="0.3">
      <c r="A19" s="3" t="s">
        <v>33</v>
      </c>
      <c r="B19" s="1"/>
      <c r="C19" s="1"/>
      <c r="D19" s="1"/>
      <c r="E19" s="1">
        <v>18570972</v>
      </c>
      <c r="F19" s="1"/>
      <c r="G19" s="1"/>
      <c r="H19" s="1"/>
      <c r="I19" s="1">
        <v>18570972</v>
      </c>
    </row>
    <row r="20" spans="1:9" x14ac:dyDescent="0.3">
      <c r="A20" s="3" t="s">
        <v>34</v>
      </c>
      <c r="B20" s="1"/>
      <c r="C20" s="1"/>
      <c r="D20" s="1"/>
      <c r="E20" s="1">
        <v>16793781</v>
      </c>
      <c r="F20" s="1"/>
      <c r="G20" s="1"/>
      <c r="H20" s="1"/>
      <c r="I20" s="1">
        <v>16793781</v>
      </c>
    </row>
    <row r="21" spans="1:9" x14ac:dyDescent="0.3">
      <c r="A21" s="3" t="s">
        <v>35</v>
      </c>
      <c r="B21" s="1"/>
      <c r="C21" s="1"/>
      <c r="D21" s="1"/>
      <c r="E21" s="1">
        <v>13742947</v>
      </c>
      <c r="F21" s="1"/>
      <c r="G21" s="1"/>
      <c r="H21" s="1"/>
      <c r="I21" s="1">
        <v>13742947</v>
      </c>
    </row>
    <row r="22" spans="1:9" x14ac:dyDescent="0.3">
      <c r="A22" s="3" t="s">
        <v>36</v>
      </c>
      <c r="B22" s="1"/>
      <c r="C22" s="1"/>
      <c r="D22" s="1"/>
      <c r="E22" s="1">
        <v>13252474</v>
      </c>
      <c r="F22" s="1"/>
      <c r="G22" s="1"/>
      <c r="H22" s="1"/>
      <c r="I22" s="1">
        <v>13252474</v>
      </c>
    </row>
    <row r="23" spans="1:9" x14ac:dyDescent="0.3">
      <c r="A23" s="3" t="s">
        <v>37</v>
      </c>
      <c r="B23" s="1"/>
      <c r="C23" s="1"/>
      <c r="D23" s="1"/>
      <c r="E23" s="1"/>
      <c r="F23" s="1">
        <v>11132588</v>
      </c>
      <c r="G23" s="1"/>
      <c r="H23" s="1"/>
      <c r="I23" s="1">
        <v>11132588</v>
      </c>
    </row>
    <row r="24" spans="1:9" x14ac:dyDescent="0.3">
      <c r="A24" s="3" t="s">
        <v>38</v>
      </c>
      <c r="B24" s="1"/>
      <c r="C24" s="1"/>
      <c r="D24" s="1"/>
      <c r="E24" s="1"/>
      <c r="F24" s="1">
        <v>10242033</v>
      </c>
      <c r="G24" s="1"/>
      <c r="H24" s="1"/>
      <c r="I24" s="1">
        <v>10242033</v>
      </c>
    </row>
    <row r="25" spans="1:9" x14ac:dyDescent="0.3">
      <c r="A25" s="3" t="s">
        <v>39</v>
      </c>
      <c r="B25" s="1"/>
      <c r="C25" s="1"/>
      <c r="D25" s="1"/>
      <c r="E25" s="1"/>
      <c r="F25" s="1">
        <v>9039059</v>
      </c>
      <c r="G25" s="1"/>
      <c r="H25" s="1"/>
      <c r="I25" s="1">
        <v>9039059</v>
      </c>
    </row>
    <row r="26" spans="1:9" x14ac:dyDescent="0.3">
      <c r="A26" s="3" t="s">
        <v>40</v>
      </c>
      <c r="B26" s="1"/>
      <c r="C26" s="1"/>
      <c r="D26" s="1"/>
      <c r="E26" s="1"/>
      <c r="F26" s="1">
        <v>7990991</v>
      </c>
      <c r="G26" s="1"/>
      <c r="H26" s="1"/>
      <c r="I26" s="1">
        <v>7990991</v>
      </c>
    </row>
    <row r="27" spans="1:9" x14ac:dyDescent="0.3">
      <c r="A27" s="3" t="s">
        <v>41</v>
      </c>
      <c r="B27" s="1"/>
      <c r="C27" s="1"/>
      <c r="D27" s="1"/>
      <c r="E27" s="1"/>
      <c r="F27" s="1">
        <v>7669868</v>
      </c>
      <c r="G27" s="1"/>
      <c r="H27" s="1"/>
      <c r="I27" s="1">
        <v>7669868</v>
      </c>
    </row>
    <row r="28" spans="1:9" x14ac:dyDescent="0.3">
      <c r="A28" s="3" t="s">
        <v>42</v>
      </c>
      <c r="B28" s="1"/>
      <c r="C28" s="1"/>
      <c r="D28" s="1"/>
      <c r="E28" s="1"/>
      <c r="F28" s="1"/>
      <c r="G28" s="1">
        <v>5840746</v>
      </c>
      <c r="H28" s="1"/>
      <c r="I28" s="1">
        <v>5840746</v>
      </c>
    </row>
    <row r="29" spans="1:9" x14ac:dyDescent="0.3">
      <c r="A29" s="3" t="s">
        <v>43</v>
      </c>
      <c r="B29" s="1"/>
      <c r="C29" s="1"/>
      <c r="D29" s="1"/>
      <c r="E29" s="1"/>
      <c r="F29" s="1"/>
      <c r="G29" s="1">
        <v>4528248</v>
      </c>
      <c r="H29" s="1"/>
      <c r="I29" s="1">
        <v>4528248</v>
      </c>
    </row>
    <row r="30" spans="1:9" x14ac:dyDescent="0.3">
      <c r="A30" s="3" t="s">
        <v>44</v>
      </c>
      <c r="B30" s="1"/>
      <c r="C30" s="1"/>
      <c r="D30" s="1"/>
      <c r="E30" s="1"/>
      <c r="F30" s="1"/>
      <c r="G30" s="1">
        <v>3175435</v>
      </c>
      <c r="H30" s="1"/>
      <c r="I30" s="1">
        <v>3175435</v>
      </c>
    </row>
    <row r="31" spans="1:9" x14ac:dyDescent="0.3">
      <c r="A31" s="3" t="s">
        <v>45</v>
      </c>
      <c r="B31" s="1"/>
      <c r="C31" s="1"/>
      <c r="D31" s="1"/>
      <c r="E31" s="1"/>
      <c r="F31" s="1"/>
      <c r="G31" s="1">
        <v>2551064</v>
      </c>
      <c r="H31" s="1"/>
      <c r="I31" s="1">
        <v>2551064</v>
      </c>
    </row>
    <row r="32" spans="1:9" x14ac:dyDescent="0.3">
      <c r="A32" s="3" t="s">
        <v>46</v>
      </c>
      <c r="B32" s="1"/>
      <c r="C32" s="1"/>
      <c r="D32" s="1"/>
      <c r="E32" s="1"/>
      <c r="F32" s="1"/>
      <c r="G32" s="1">
        <v>2187323</v>
      </c>
      <c r="H32" s="1"/>
      <c r="I32" s="1">
        <v>2187323</v>
      </c>
    </row>
    <row r="33" spans="1:9" x14ac:dyDescent="0.3">
      <c r="A33" s="3" t="s">
        <v>47</v>
      </c>
      <c r="B33" s="1"/>
      <c r="C33" s="1"/>
      <c r="D33" s="1"/>
      <c r="E33" s="1"/>
      <c r="F33" s="1"/>
      <c r="G33" s="1"/>
      <c r="H33" s="1">
        <v>1808763</v>
      </c>
      <c r="I33" s="1">
        <v>1808763</v>
      </c>
    </row>
    <row r="34" spans="1:9" x14ac:dyDescent="0.3">
      <c r="A34" s="3" t="s">
        <v>48</v>
      </c>
      <c r="B34" s="1"/>
      <c r="C34" s="1"/>
      <c r="D34" s="1"/>
      <c r="E34" s="1"/>
      <c r="F34" s="1"/>
      <c r="G34" s="1"/>
      <c r="H34" s="1">
        <v>1729627</v>
      </c>
      <c r="I34" s="1">
        <v>1729627</v>
      </c>
    </row>
    <row r="35" spans="1:9" x14ac:dyDescent="0.3">
      <c r="A35" s="3" t="s">
        <v>49</v>
      </c>
      <c r="B35" s="1"/>
      <c r="C35" s="1"/>
      <c r="D35" s="1"/>
      <c r="E35" s="1"/>
      <c r="F35" s="1"/>
      <c r="G35" s="1"/>
      <c r="H35" s="1">
        <v>832193</v>
      </c>
      <c r="I35" s="1">
        <v>832193</v>
      </c>
    </row>
    <row r="36" spans="1:9" x14ac:dyDescent="0.3">
      <c r="A36" s="3" t="s">
        <v>50</v>
      </c>
      <c r="B36" s="1"/>
      <c r="C36" s="1"/>
      <c r="D36" s="1"/>
      <c r="E36" s="1"/>
      <c r="F36" s="1"/>
      <c r="G36" s="1"/>
      <c r="H36" s="1">
        <v>1390628</v>
      </c>
      <c r="I36" s="1">
        <v>1390628</v>
      </c>
    </row>
    <row r="37" spans="1:9" x14ac:dyDescent="0.3">
      <c r="A37" s="3" t="s">
        <v>51</v>
      </c>
      <c r="B37" s="1"/>
      <c r="C37" s="1"/>
      <c r="D37" s="1"/>
      <c r="E37" s="1"/>
      <c r="F37" s="1"/>
      <c r="G37" s="1"/>
      <c r="H37" s="1">
        <v>701515</v>
      </c>
      <c r="I37" s="1">
        <v>701515</v>
      </c>
    </row>
    <row r="38" spans="1:9" x14ac:dyDescent="0.3">
      <c r="A38" s="3" t="s">
        <v>2</v>
      </c>
      <c r="B38" s="1">
        <v>114774099</v>
      </c>
      <c r="C38" s="1">
        <v>161308549</v>
      </c>
      <c r="D38" s="1">
        <v>110120710</v>
      </c>
      <c r="E38" s="1">
        <v>74490429</v>
      </c>
      <c r="F38" s="1">
        <v>46074539</v>
      </c>
      <c r="G38" s="1">
        <v>18282816</v>
      </c>
      <c r="H38" s="1">
        <v>6462726</v>
      </c>
      <c r="I38" s="1">
        <v>531513868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579236-ED00-415B-900D-0B5F4B7E1FD8}">
  <dimension ref="A1:E8"/>
  <sheetViews>
    <sheetView workbookViewId="0">
      <selection activeCell="A2" sqref="A2"/>
    </sheetView>
  </sheetViews>
  <sheetFormatPr defaultRowHeight="14.4" x14ac:dyDescent="0.3"/>
  <cols>
    <col min="1" max="1" width="13.44140625" bestFit="1" customWidth="1"/>
    <col min="2" max="2" width="18.109375" bestFit="1" customWidth="1"/>
    <col min="4" max="4" width="10.88671875" bestFit="1" customWidth="1"/>
    <col min="5" max="5" width="12" bestFit="1" customWidth="1"/>
  </cols>
  <sheetData>
    <row r="1" spans="1:5" x14ac:dyDescent="0.3">
      <c r="A1" s="2" t="s">
        <v>3</v>
      </c>
      <c r="B1" t="s">
        <v>52</v>
      </c>
    </row>
    <row r="2" spans="1:5" x14ac:dyDescent="0.3">
      <c r="A2" s="3" t="s">
        <v>53</v>
      </c>
      <c r="B2" s="6">
        <v>153541418.21059901</v>
      </c>
      <c r="D2" s="3" t="s">
        <v>53</v>
      </c>
      <c r="E2" s="6">
        <v>153541418.21059909</v>
      </c>
    </row>
    <row r="3" spans="1:5" x14ac:dyDescent="0.3">
      <c r="A3" s="3" t="s">
        <v>54</v>
      </c>
      <c r="B3" s="6">
        <v>109270668.20195214</v>
      </c>
      <c r="D3" s="3" t="s">
        <v>55</v>
      </c>
      <c r="E3" s="6">
        <f>SUM(B3:B4)</f>
        <v>329162975.7127887</v>
      </c>
    </row>
    <row r="4" spans="1:5" x14ac:dyDescent="0.3">
      <c r="A4" s="3" t="s">
        <v>55</v>
      </c>
      <c r="B4" s="6">
        <v>219892307.51083657</v>
      </c>
    </row>
    <row r="5" spans="1:5" x14ac:dyDescent="0.3">
      <c r="A5" s="3" t="s">
        <v>2</v>
      </c>
      <c r="B5" s="1">
        <v>482704393.92338806</v>
      </c>
    </row>
    <row r="6" spans="1:5" x14ac:dyDescent="0.3">
      <c r="D6" s="6"/>
    </row>
    <row r="8" spans="1:5" x14ac:dyDescent="0.3">
      <c r="B8" s="6"/>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8054D3-B6E4-41C8-AAD4-59C640698E43}">
  <dimension ref="A1:B52"/>
  <sheetViews>
    <sheetView workbookViewId="0">
      <selection activeCell="B21" sqref="B21"/>
    </sheetView>
  </sheetViews>
  <sheetFormatPr defaultRowHeight="14.4" x14ac:dyDescent="0.3"/>
  <cols>
    <col min="1" max="1" width="12.5546875" bestFit="1" customWidth="1"/>
    <col min="2" max="2" width="18.6640625" bestFit="1" customWidth="1"/>
    <col min="3" max="3" width="7.33203125" bestFit="1" customWidth="1"/>
    <col min="4" max="4" width="9" bestFit="1" customWidth="1"/>
    <col min="5" max="5" width="10.77734375" bestFit="1" customWidth="1"/>
    <col min="6" max="13" width="5" bestFit="1" customWidth="1"/>
    <col min="14" max="14" width="10.77734375" bestFit="1" customWidth="1"/>
    <col min="15" max="15" width="2.77734375" bestFit="1" customWidth="1"/>
    <col min="16" max="16" width="5" bestFit="1" customWidth="1"/>
    <col min="17" max="17" width="2.88671875" bestFit="1" customWidth="1"/>
    <col min="18" max="20" width="4" bestFit="1" customWidth="1"/>
    <col min="21" max="22" width="5" bestFit="1" customWidth="1"/>
    <col min="23" max="23" width="3.77734375" bestFit="1" customWidth="1"/>
    <col min="24" max="24" width="4" bestFit="1" customWidth="1"/>
    <col min="25" max="26" width="4.109375" bestFit="1" customWidth="1"/>
    <col min="27" max="28" width="3.77734375" bestFit="1" customWidth="1"/>
    <col min="29" max="29" width="4" bestFit="1" customWidth="1"/>
    <col min="30" max="30" width="3.33203125" bestFit="1" customWidth="1"/>
    <col min="31" max="31" width="4" bestFit="1" customWidth="1"/>
    <col min="32" max="32" width="5" bestFit="1" customWidth="1"/>
    <col min="33" max="33" width="4.109375" bestFit="1" customWidth="1"/>
    <col min="34" max="34" width="4" bestFit="1" customWidth="1"/>
    <col min="35" max="36" width="5" bestFit="1" customWidth="1"/>
    <col min="37" max="38" width="4" bestFit="1" customWidth="1"/>
    <col min="39" max="39" width="5" bestFit="1" customWidth="1"/>
    <col min="40" max="41" width="4" bestFit="1" customWidth="1"/>
    <col min="42" max="42" width="3.21875" bestFit="1" customWidth="1"/>
    <col min="43" max="43" width="3.33203125" bestFit="1" customWidth="1"/>
    <col min="44" max="44" width="5" bestFit="1" customWidth="1"/>
    <col min="45" max="45" width="4" bestFit="1" customWidth="1"/>
    <col min="46" max="46" width="5" bestFit="1" customWidth="1"/>
    <col min="47" max="47" width="3.21875" bestFit="1" customWidth="1"/>
    <col min="48" max="50" width="4" bestFit="1" customWidth="1"/>
    <col min="51" max="51" width="3.77734375" bestFit="1" customWidth="1"/>
    <col min="52" max="52" width="10.77734375" bestFit="1" customWidth="1"/>
    <col min="53" max="54" width="7" bestFit="1" customWidth="1"/>
    <col min="55" max="56" width="8" bestFit="1" customWidth="1"/>
    <col min="57" max="57" width="7" bestFit="1" customWidth="1"/>
    <col min="58" max="59" width="8" bestFit="1" customWidth="1"/>
    <col min="60" max="61" width="7" bestFit="1" customWidth="1"/>
    <col min="62" max="62" width="8" bestFit="1" customWidth="1"/>
    <col min="63" max="65" width="7" bestFit="1" customWidth="1"/>
    <col min="66" max="66" width="6" bestFit="1" customWidth="1"/>
    <col min="67" max="69" width="7" bestFit="1" customWidth="1"/>
    <col min="70" max="70" width="8" bestFit="1" customWidth="1"/>
    <col min="71" max="71" width="7" bestFit="1" customWidth="1"/>
    <col min="72" max="72" width="5.77734375" bestFit="1" customWidth="1"/>
    <col min="73" max="75" width="6" bestFit="1" customWidth="1"/>
    <col min="76" max="76" width="8" bestFit="1" customWidth="1"/>
    <col min="77" max="77" width="7" bestFit="1" customWidth="1"/>
    <col min="78" max="78" width="6" bestFit="1" customWidth="1"/>
    <col min="79" max="81" width="8" bestFit="1" customWidth="1"/>
    <col min="82" max="84" width="7" bestFit="1" customWidth="1"/>
    <col min="85" max="85" width="8" bestFit="1" customWidth="1"/>
    <col min="86" max="86" width="7" bestFit="1" customWidth="1"/>
    <col min="87" max="91" width="8" bestFit="1" customWidth="1"/>
    <col min="92" max="92" width="7" bestFit="1" customWidth="1"/>
    <col min="93" max="93" width="8" bestFit="1" customWidth="1"/>
    <col min="94" max="110" width="7" bestFit="1" customWidth="1"/>
    <col min="111" max="111" width="6" bestFit="1" customWidth="1"/>
    <col min="112" max="113" width="7" bestFit="1" customWidth="1"/>
    <col min="114" max="115" width="6" bestFit="1" customWidth="1"/>
    <col min="116" max="118" width="7" bestFit="1" customWidth="1"/>
    <col min="119" max="119" width="6" bestFit="1" customWidth="1"/>
    <col min="120" max="124" width="7" bestFit="1" customWidth="1"/>
    <col min="125" max="125" width="6" bestFit="1" customWidth="1"/>
    <col min="126" max="127" width="7" bestFit="1" customWidth="1"/>
    <col min="128" max="128" width="8" bestFit="1" customWidth="1"/>
    <col min="129" max="129" width="7" bestFit="1" customWidth="1"/>
    <col min="130" max="131" width="6" bestFit="1" customWidth="1"/>
    <col min="132" max="134" width="7" bestFit="1" customWidth="1"/>
    <col min="135" max="135" width="6" bestFit="1" customWidth="1"/>
    <col min="136" max="137" width="7" bestFit="1" customWidth="1"/>
    <col min="138" max="138" width="5.77734375" bestFit="1" customWidth="1"/>
    <col min="139" max="140" width="6" bestFit="1" customWidth="1"/>
    <col min="141" max="142" width="7" bestFit="1" customWidth="1"/>
    <col min="143" max="143" width="6" bestFit="1" customWidth="1"/>
    <col min="144" max="144" width="7" bestFit="1" customWidth="1"/>
    <col min="145" max="145" width="6" bestFit="1" customWidth="1"/>
    <col min="146" max="149" width="7" bestFit="1" customWidth="1"/>
    <col min="150" max="150" width="6" bestFit="1" customWidth="1"/>
    <col min="151" max="154" width="7" bestFit="1" customWidth="1"/>
    <col min="155" max="155" width="6" bestFit="1" customWidth="1"/>
    <col min="156" max="156" width="8" bestFit="1" customWidth="1"/>
    <col min="157" max="163" width="7" bestFit="1" customWidth="1"/>
    <col min="164" max="164" width="6" bestFit="1" customWidth="1"/>
    <col min="165" max="165" width="7" bestFit="1" customWidth="1"/>
    <col min="166" max="167" width="8" bestFit="1" customWidth="1"/>
    <col min="168" max="168" width="7" bestFit="1" customWidth="1"/>
    <col min="169" max="169" width="8" bestFit="1" customWidth="1"/>
    <col min="170" max="174" width="7" bestFit="1" customWidth="1"/>
    <col min="175" max="176" width="8" bestFit="1" customWidth="1"/>
    <col min="177" max="177" width="6" bestFit="1" customWidth="1"/>
    <col min="178" max="178" width="7" bestFit="1" customWidth="1"/>
    <col min="179" max="180" width="8" bestFit="1" customWidth="1"/>
    <col min="181" max="181" width="7" bestFit="1" customWidth="1"/>
    <col min="182" max="184" width="8" bestFit="1" customWidth="1"/>
    <col min="185" max="185" width="7" bestFit="1" customWidth="1"/>
    <col min="186" max="186" width="6" bestFit="1" customWidth="1"/>
    <col min="187" max="190" width="7" bestFit="1" customWidth="1"/>
    <col min="191" max="194" width="8" bestFit="1" customWidth="1"/>
    <col min="195" max="202" width="7" bestFit="1" customWidth="1"/>
    <col min="203" max="203" width="8" bestFit="1" customWidth="1"/>
    <col min="204" max="209" width="7" bestFit="1" customWidth="1"/>
    <col min="210" max="210" width="6" bestFit="1" customWidth="1"/>
    <col min="211" max="216" width="7" bestFit="1" customWidth="1"/>
    <col min="217" max="217" width="6" bestFit="1" customWidth="1"/>
    <col min="218" max="218" width="7" bestFit="1" customWidth="1"/>
    <col min="219" max="223" width="6" bestFit="1" customWidth="1"/>
    <col min="224" max="226" width="7" bestFit="1" customWidth="1"/>
    <col min="227" max="230" width="6" bestFit="1" customWidth="1"/>
    <col min="231" max="232" width="7" bestFit="1" customWidth="1"/>
    <col min="233" max="235" width="6" bestFit="1" customWidth="1"/>
    <col min="236" max="236" width="7" bestFit="1" customWidth="1"/>
    <col min="237" max="239" width="6" bestFit="1" customWidth="1"/>
    <col min="240" max="244" width="7" bestFit="1" customWidth="1"/>
    <col min="245" max="245" width="8" bestFit="1" customWidth="1"/>
    <col min="246" max="248" width="7" bestFit="1" customWidth="1"/>
    <col min="249" max="249" width="6" bestFit="1" customWidth="1"/>
    <col min="250" max="251" width="7" bestFit="1" customWidth="1"/>
    <col min="252" max="252" width="8" bestFit="1" customWidth="1"/>
    <col min="253" max="258" width="7" bestFit="1" customWidth="1"/>
    <col min="259" max="259" width="5.77734375" bestFit="1" customWidth="1"/>
    <col min="260" max="265" width="7" bestFit="1" customWidth="1"/>
    <col min="266" max="266" width="8" bestFit="1" customWidth="1"/>
    <col min="267" max="269" width="7" bestFit="1" customWidth="1"/>
    <col min="270" max="273" width="8" bestFit="1" customWidth="1"/>
    <col min="274" max="274" width="7" bestFit="1" customWidth="1"/>
    <col min="275" max="275" width="8" bestFit="1" customWidth="1"/>
    <col min="276" max="290" width="7" bestFit="1" customWidth="1"/>
    <col min="291" max="291" width="8" bestFit="1" customWidth="1"/>
    <col min="292" max="293" width="7" bestFit="1" customWidth="1"/>
    <col min="294" max="294" width="8" bestFit="1" customWidth="1"/>
    <col min="295" max="295" width="7" bestFit="1" customWidth="1"/>
    <col min="296" max="297" width="8" bestFit="1" customWidth="1"/>
    <col min="298" max="298" width="7" bestFit="1" customWidth="1"/>
    <col min="299" max="300" width="8" bestFit="1" customWidth="1"/>
    <col min="301" max="301" width="5.77734375" bestFit="1" customWidth="1"/>
    <col min="302" max="306" width="8" bestFit="1" customWidth="1"/>
    <col min="307" max="309" width="7" bestFit="1" customWidth="1"/>
    <col min="310" max="310" width="8" bestFit="1" customWidth="1"/>
    <col min="311" max="312" width="7" bestFit="1" customWidth="1"/>
    <col min="313" max="313" width="8" bestFit="1" customWidth="1"/>
    <col min="314" max="317" width="7" bestFit="1" customWidth="1"/>
    <col min="318" max="318" width="6" bestFit="1" customWidth="1"/>
    <col min="319" max="328" width="7" bestFit="1" customWidth="1"/>
    <col min="329" max="329" width="6" bestFit="1" customWidth="1"/>
    <col min="330" max="331" width="7" bestFit="1" customWidth="1"/>
    <col min="332" max="332" width="6" bestFit="1" customWidth="1"/>
    <col min="333" max="333" width="7" bestFit="1" customWidth="1"/>
    <col min="334" max="334" width="5.77734375" bestFit="1" customWidth="1"/>
    <col min="335" max="339" width="6" bestFit="1" customWidth="1"/>
    <col min="340" max="340" width="5.77734375" bestFit="1" customWidth="1"/>
    <col min="341" max="344" width="6" bestFit="1" customWidth="1"/>
    <col min="345" max="347" width="5.77734375" bestFit="1" customWidth="1"/>
    <col min="348" max="349" width="6" bestFit="1" customWidth="1"/>
    <col min="350" max="350" width="5.77734375" bestFit="1" customWidth="1"/>
    <col min="351" max="351" width="6" bestFit="1" customWidth="1"/>
    <col min="352" max="352" width="5.77734375" bestFit="1" customWidth="1"/>
    <col min="353" max="355" width="6" bestFit="1" customWidth="1"/>
    <col min="356" max="357" width="5.77734375" bestFit="1" customWidth="1"/>
    <col min="358" max="358" width="6" bestFit="1" customWidth="1"/>
    <col min="359" max="364" width="7" bestFit="1" customWidth="1"/>
    <col min="365" max="366" width="6" bestFit="1" customWidth="1"/>
    <col min="367" max="367" width="5.77734375" bestFit="1" customWidth="1"/>
    <col min="368" max="368" width="6" bestFit="1" customWidth="1"/>
    <col min="369" max="369" width="7" bestFit="1" customWidth="1"/>
    <col min="370" max="372" width="6" bestFit="1" customWidth="1"/>
    <col min="373" max="373" width="5.77734375" bestFit="1" customWidth="1"/>
    <col min="374" max="381" width="6" bestFit="1" customWidth="1"/>
    <col min="382" max="382" width="7" bestFit="1" customWidth="1"/>
    <col min="383" max="383" width="8" bestFit="1" customWidth="1"/>
    <col min="384" max="384" width="7" bestFit="1" customWidth="1"/>
    <col min="385" max="385" width="8" bestFit="1" customWidth="1"/>
    <col min="386" max="390" width="7" bestFit="1" customWidth="1"/>
    <col min="391" max="391" width="6" bestFit="1" customWidth="1"/>
    <col min="392" max="393" width="7" bestFit="1" customWidth="1"/>
    <col min="394" max="394" width="8" bestFit="1" customWidth="1"/>
    <col min="395" max="401" width="7" bestFit="1" customWidth="1"/>
    <col min="402" max="402" width="6" bestFit="1" customWidth="1"/>
    <col min="403" max="404" width="7" bestFit="1" customWidth="1"/>
    <col min="405" max="405" width="8" bestFit="1" customWidth="1"/>
    <col min="406" max="407" width="7" bestFit="1" customWidth="1"/>
    <col min="408" max="408" width="6" bestFit="1" customWidth="1"/>
    <col min="409" max="409" width="7" bestFit="1" customWidth="1"/>
    <col min="410" max="410" width="6" bestFit="1" customWidth="1"/>
    <col min="411" max="411" width="7" bestFit="1" customWidth="1"/>
    <col min="412" max="412" width="5.77734375" bestFit="1" customWidth="1"/>
    <col min="413" max="416" width="6" bestFit="1" customWidth="1"/>
    <col min="417" max="418" width="5.77734375" bestFit="1" customWidth="1"/>
    <col min="419" max="420" width="6" bestFit="1" customWidth="1"/>
    <col min="421" max="421" width="5.77734375" bestFit="1" customWidth="1"/>
    <col min="422" max="423" width="8" bestFit="1" customWidth="1"/>
    <col min="424" max="424" width="7" bestFit="1" customWidth="1"/>
    <col min="425" max="425" width="8" bestFit="1" customWidth="1"/>
    <col min="426" max="426" width="7" bestFit="1" customWidth="1"/>
    <col min="427" max="427" width="6" bestFit="1" customWidth="1"/>
    <col min="428" max="428" width="7" bestFit="1" customWidth="1"/>
    <col min="429" max="429" width="6" bestFit="1" customWidth="1"/>
    <col min="430" max="432" width="7" bestFit="1" customWidth="1"/>
    <col min="433" max="433" width="6" bestFit="1" customWidth="1"/>
    <col min="434" max="437" width="7" bestFit="1" customWidth="1"/>
    <col min="438" max="438" width="6" bestFit="1" customWidth="1"/>
    <col min="439" max="440" width="7" bestFit="1" customWidth="1"/>
    <col min="441" max="442" width="6" bestFit="1" customWidth="1"/>
    <col min="443" max="443" width="5.77734375" bestFit="1" customWidth="1"/>
    <col min="444" max="445" width="6" bestFit="1" customWidth="1"/>
    <col min="446" max="447" width="7" bestFit="1" customWidth="1"/>
    <col min="448" max="448" width="8" bestFit="1" customWidth="1"/>
    <col min="449" max="451" width="7" bestFit="1" customWidth="1"/>
    <col min="452" max="452" width="6" bestFit="1" customWidth="1"/>
    <col min="453" max="455" width="7" bestFit="1" customWidth="1"/>
    <col min="456" max="456" width="6" bestFit="1" customWidth="1"/>
    <col min="457" max="458" width="7" bestFit="1" customWidth="1"/>
    <col min="459" max="459" width="6" bestFit="1" customWidth="1"/>
    <col min="460" max="465" width="7" bestFit="1" customWidth="1"/>
    <col min="466" max="467" width="8" bestFit="1" customWidth="1"/>
    <col min="468" max="468" width="6" bestFit="1" customWidth="1"/>
    <col min="469" max="469" width="7" bestFit="1" customWidth="1"/>
    <col min="470" max="470" width="6" bestFit="1" customWidth="1"/>
    <col min="471" max="472" width="7" bestFit="1" customWidth="1"/>
    <col min="473" max="474" width="6" bestFit="1" customWidth="1"/>
    <col min="475" max="477" width="7" bestFit="1" customWidth="1"/>
    <col min="478" max="480" width="6" bestFit="1" customWidth="1"/>
    <col min="481" max="481" width="7" bestFit="1" customWidth="1"/>
    <col min="482" max="485" width="6" bestFit="1" customWidth="1"/>
    <col min="486" max="486" width="5.77734375" bestFit="1" customWidth="1"/>
    <col min="487" max="488" width="6" bestFit="1" customWidth="1"/>
    <col min="489" max="489" width="7" bestFit="1" customWidth="1"/>
    <col min="490" max="493" width="6" bestFit="1" customWidth="1"/>
    <col min="494" max="495" width="7" bestFit="1" customWidth="1"/>
    <col min="496" max="497" width="6" bestFit="1" customWidth="1"/>
    <col min="498" max="499" width="8" bestFit="1" customWidth="1"/>
    <col min="500" max="501" width="6" bestFit="1" customWidth="1"/>
    <col min="502" max="504" width="8" bestFit="1" customWidth="1"/>
    <col min="505" max="505" width="7" bestFit="1" customWidth="1"/>
    <col min="506" max="506" width="6" bestFit="1" customWidth="1"/>
    <col min="507" max="519" width="7" bestFit="1" customWidth="1"/>
    <col min="520" max="521" width="6" bestFit="1" customWidth="1"/>
    <col min="522" max="527" width="7" bestFit="1" customWidth="1"/>
    <col min="528" max="528" width="8" bestFit="1" customWidth="1"/>
    <col min="529" max="529" width="7" bestFit="1" customWidth="1"/>
    <col min="530" max="531" width="6" bestFit="1" customWidth="1"/>
    <col min="532" max="533" width="7" bestFit="1" customWidth="1"/>
    <col min="534" max="535" width="6" bestFit="1" customWidth="1"/>
    <col min="536" max="537" width="8" bestFit="1" customWidth="1"/>
    <col min="538" max="541" width="6" bestFit="1" customWidth="1"/>
    <col min="542" max="543" width="7" bestFit="1" customWidth="1"/>
    <col min="544" max="544" width="6" bestFit="1" customWidth="1"/>
    <col min="545" max="545" width="7" bestFit="1" customWidth="1"/>
    <col min="546" max="547" width="6" bestFit="1" customWidth="1"/>
    <col min="548" max="552" width="7" bestFit="1" customWidth="1"/>
    <col min="553" max="553" width="6" bestFit="1" customWidth="1"/>
    <col min="554" max="554" width="7" bestFit="1" customWidth="1"/>
    <col min="555" max="555" width="6" bestFit="1" customWidth="1"/>
    <col min="556" max="559" width="7" bestFit="1" customWidth="1"/>
    <col min="560" max="560" width="6" bestFit="1" customWidth="1"/>
    <col min="561" max="561" width="5.77734375" bestFit="1" customWidth="1"/>
    <col min="562" max="563" width="6" bestFit="1" customWidth="1"/>
    <col min="564" max="564" width="7" bestFit="1" customWidth="1"/>
    <col min="565" max="568" width="6" bestFit="1" customWidth="1"/>
    <col min="569" max="569" width="5.77734375" bestFit="1" customWidth="1"/>
    <col min="570" max="571" width="6" bestFit="1" customWidth="1"/>
    <col min="572" max="573" width="5.77734375" bestFit="1" customWidth="1"/>
    <col min="574" max="574" width="6" bestFit="1" customWidth="1"/>
    <col min="575" max="582" width="7" bestFit="1" customWidth="1"/>
    <col min="583" max="583" width="6" bestFit="1" customWidth="1"/>
    <col min="584" max="584" width="7" bestFit="1" customWidth="1"/>
    <col min="585" max="586" width="6" bestFit="1" customWidth="1"/>
    <col min="587" max="588" width="7" bestFit="1" customWidth="1"/>
    <col min="589" max="590" width="6" bestFit="1" customWidth="1"/>
    <col min="591" max="594" width="7" bestFit="1" customWidth="1"/>
    <col min="595" max="595" width="6" bestFit="1" customWidth="1"/>
    <col min="596" max="596" width="7" bestFit="1" customWidth="1"/>
    <col min="597" max="598" width="6" bestFit="1" customWidth="1"/>
    <col min="599" max="599" width="7" bestFit="1" customWidth="1"/>
    <col min="600" max="600" width="6" bestFit="1" customWidth="1"/>
    <col min="601" max="603" width="7" bestFit="1" customWidth="1"/>
    <col min="604" max="604" width="6" bestFit="1" customWidth="1"/>
    <col min="605" max="605" width="7" bestFit="1" customWidth="1"/>
    <col min="606" max="606" width="6" bestFit="1" customWidth="1"/>
    <col min="607" max="607" width="7" bestFit="1" customWidth="1"/>
    <col min="608" max="608" width="6" bestFit="1" customWidth="1"/>
    <col min="609" max="610" width="7" bestFit="1" customWidth="1"/>
    <col min="611" max="611" width="6" bestFit="1" customWidth="1"/>
    <col min="612" max="612" width="7" bestFit="1" customWidth="1"/>
    <col min="613" max="614" width="6" bestFit="1" customWidth="1"/>
    <col min="615" max="615" width="5.77734375" bestFit="1" customWidth="1"/>
    <col min="616" max="617" width="6" bestFit="1" customWidth="1"/>
    <col min="618" max="618" width="8" bestFit="1" customWidth="1"/>
    <col min="619" max="619" width="7" bestFit="1" customWidth="1"/>
    <col min="620" max="620" width="8" bestFit="1" customWidth="1"/>
    <col min="621" max="621" width="5.77734375" bestFit="1" customWidth="1"/>
    <col min="622" max="622" width="7" bestFit="1" customWidth="1"/>
    <col min="623" max="623" width="6" bestFit="1" customWidth="1"/>
    <col min="624" max="625" width="7" bestFit="1" customWidth="1"/>
    <col min="626" max="626" width="6" bestFit="1" customWidth="1"/>
    <col min="627" max="627" width="7" bestFit="1" customWidth="1"/>
    <col min="628" max="628" width="8" bestFit="1" customWidth="1"/>
    <col min="629" max="631" width="7" bestFit="1" customWidth="1"/>
    <col min="632" max="632" width="6" bestFit="1" customWidth="1"/>
    <col min="633" max="635" width="7" bestFit="1" customWidth="1"/>
    <col min="636" max="637" width="6" bestFit="1" customWidth="1"/>
    <col min="638" max="638" width="8" bestFit="1" customWidth="1"/>
    <col min="639" max="639" width="5.77734375" bestFit="1" customWidth="1"/>
    <col min="640" max="642" width="8" bestFit="1" customWidth="1"/>
    <col min="643" max="644" width="6" bestFit="1" customWidth="1"/>
    <col min="645" max="645" width="7" bestFit="1" customWidth="1"/>
    <col min="646" max="646" width="6" bestFit="1" customWidth="1"/>
    <col min="647" max="648" width="7" bestFit="1" customWidth="1"/>
    <col min="649" max="649" width="8" bestFit="1" customWidth="1"/>
    <col min="650" max="652" width="7" bestFit="1" customWidth="1"/>
    <col min="653" max="654" width="8" bestFit="1" customWidth="1"/>
    <col min="655" max="655" width="6" bestFit="1" customWidth="1"/>
    <col min="656" max="656" width="5.77734375" bestFit="1" customWidth="1"/>
    <col min="657" max="658" width="7" bestFit="1" customWidth="1"/>
    <col min="659" max="659" width="6" bestFit="1" customWidth="1"/>
    <col min="660" max="661" width="7" bestFit="1" customWidth="1"/>
    <col min="662" max="662" width="6" bestFit="1" customWidth="1"/>
    <col min="663" max="664" width="7" bestFit="1" customWidth="1"/>
    <col min="665" max="665" width="6" bestFit="1" customWidth="1"/>
    <col min="666" max="666" width="7" bestFit="1" customWidth="1"/>
    <col min="667" max="669" width="8" bestFit="1" customWidth="1"/>
    <col min="670" max="673" width="7" bestFit="1" customWidth="1"/>
    <col min="674" max="675" width="6" bestFit="1" customWidth="1"/>
    <col min="676" max="678" width="7" bestFit="1" customWidth="1"/>
    <col min="679" max="679" width="6" bestFit="1" customWidth="1"/>
    <col min="680" max="680" width="7" bestFit="1" customWidth="1"/>
    <col min="681" max="681" width="6" bestFit="1" customWidth="1"/>
    <col min="682" max="684" width="7" bestFit="1" customWidth="1"/>
    <col min="685" max="685" width="5.77734375" bestFit="1" customWidth="1"/>
    <col min="686" max="688" width="6" bestFit="1" customWidth="1"/>
    <col min="689" max="689" width="7" bestFit="1" customWidth="1"/>
    <col min="690" max="691" width="6" bestFit="1" customWidth="1"/>
    <col min="692" max="692" width="7" bestFit="1" customWidth="1"/>
    <col min="693" max="694" width="6" bestFit="1" customWidth="1"/>
    <col min="695" max="695" width="5.77734375" bestFit="1" customWidth="1"/>
    <col min="696" max="699" width="6" bestFit="1" customWidth="1"/>
    <col min="700" max="700" width="8" bestFit="1" customWidth="1"/>
    <col min="701" max="703" width="7" bestFit="1" customWidth="1"/>
    <col min="704" max="704" width="6" bestFit="1" customWidth="1"/>
    <col min="705" max="706" width="7" bestFit="1" customWidth="1"/>
    <col min="707" max="707" width="8" bestFit="1" customWidth="1"/>
    <col min="708" max="708" width="7" bestFit="1" customWidth="1"/>
    <col min="709" max="710" width="8" bestFit="1" customWidth="1"/>
    <col min="711" max="711" width="6" bestFit="1" customWidth="1"/>
    <col min="712" max="713" width="7" bestFit="1" customWidth="1"/>
    <col min="714" max="714" width="6" bestFit="1" customWidth="1"/>
    <col min="715" max="717" width="7" bestFit="1" customWidth="1"/>
    <col min="718" max="718" width="6" bestFit="1" customWidth="1"/>
    <col min="719" max="720" width="7" bestFit="1" customWidth="1"/>
    <col min="721" max="721" width="6" bestFit="1" customWidth="1"/>
    <col min="722" max="722" width="7" bestFit="1" customWidth="1"/>
    <col min="723" max="723" width="6" bestFit="1" customWidth="1"/>
    <col min="724" max="724" width="7" bestFit="1" customWidth="1"/>
    <col min="725" max="725" width="6" bestFit="1" customWidth="1"/>
    <col min="726" max="726" width="7" bestFit="1" customWidth="1"/>
    <col min="727" max="728" width="6" bestFit="1" customWidth="1"/>
    <col min="729" max="730" width="8" bestFit="1" customWidth="1"/>
    <col min="731" max="731" width="6" bestFit="1" customWidth="1"/>
    <col min="732" max="733" width="7" bestFit="1" customWidth="1"/>
    <col min="734" max="735" width="6" bestFit="1" customWidth="1"/>
    <col min="736" max="737" width="8" bestFit="1" customWidth="1"/>
    <col min="738" max="740" width="7" bestFit="1" customWidth="1"/>
    <col min="741" max="743" width="8" bestFit="1" customWidth="1"/>
    <col min="744" max="746" width="7" bestFit="1" customWidth="1"/>
    <col min="747" max="747" width="8" bestFit="1" customWidth="1"/>
    <col min="748" max="750" width="7" bestFit="1" customWidth="1"/>
    <col min="751" max="751" width="8" bestFit="1" customWidth="1"/>
    <col min="752" max="752" width="7" bestFit="1" customWidth="1"/>
    <col min="753" max="757" width="8" bestFit="1" customWidth="1"/>
    <col min="758" max="758" width="7" bestFit="1" customWidth="1"/>
    <col min="759" max="760" width="8" bestFit="1" customWidth="1"/>
    <col min="761" max="761" width="7" bestFit="1" customWidth="1"/>
    <col min="762" max="763" width="8" bestFit="1" customWidth="1"/>
    <col min="764" max="767" width="7" bestFit="1" customWidth="1"/>
    <col min="768" max="768" width="8" bestFit="1" customWidth="1"/>
    <col min="769" max="771" width="7" bestFit="1" customWidth="1"/>
    <col min="772" max="773" width="8" bestFit="1" customWidth="1"/>
    <col min="774" max="775" width="7" bestFit="1" customWidth="1"/>
    <col min="776" max="776" width="8" bestFit="1" customWidth="1"/>
    <col min="777" max="780" width="7" bestFit="1" customWidth="1"/>
    <col min="781" max="782" width="8" bestFit="1" customWidth="1"/>
    <col min="783" max="783" width="7" bestFit="1" customWidth="1"/>
    <col min="784" max="784" width="8" bestFit="1" customWidth="1"/>
    <col min="785" max="786" width="7" bestFit="1" customWidth="1"/>
    <col min="787" max="787" width="8" bestFit="1" customWidth="1"/>
    <col min="788" max="788" width="7" bestFit="1" customWidth="1"/>
    <col min="789" max="789" width="8" bestFit="1" customWidth="1"/>
    <col min="790" max="792" width="7" bestFit="1" customWidth="1"/>
    <col min="793" max="794" width="6" bestFit="1" customWidth="1"/>
    <col min="795" max="795" width="8" bestFit="1" customWidth="1"/>
    <col min="796" max="796" width="7" bestFit="1" customWidth="1"/>
    <col min="797" max="797" width="6" bestFit="1" customWidth="1"/>
    <col min="798" max="799" width="7" bestFit="1" customWidth="1"/>
    <col min="800" max="800" width="8" bestFit="1" customWidth="1"/>
    <col min="801" max="805" width="7" bestFit="1" customWidth="1"/>
    <col min="806" max="806" width="6" bestFit="1" customWidth="1"/>
    <col min="807" max="808" width="8" bestFit="1" customWidth="1"/>
    <col min="809" max="813" width="7" bestFit="1" customWidth="1"/>
    <col min="814" max="814" width="6" bestFit="1" customWidth="1"/>
    <col min="815" max="823" width="7" bestFit="1" customWidth="1"/>
    <col min="824" max="824" width="5.77734375" bestFit="1" customWidth="1"/>
    <col min="825" max="825" width="10.77734375" bestFit="1" customWidth="1"/>
  </cols>
  <sheetData>
    <row r="1" spans="1:2" x14ac:dyDescent="0.3">
      <c r="A1" s="2" t="s">
        <v>3</v>
      </c>
      <c r="B1" t="s">
        <v>118</v>
      </c>
    </row>
    <row r="2" spans="1:2" x14ac:dyDescent="0.3">
      <c r="A2" s="3" t="s">
        <v>109</v>
      </c>
      <c r="B2" s="1">
        <v>80</v>
      </c>
    </row>
    <row r="3" spans="1:2" x14ac:dyDescent="0.3">
      <c r="A3" s="3" t="s">
        <v>91</v>
      </c>
      <c r="B3" s="1">
        <v>452</v>
      </c>
    </row>
    <row r="4" spans="1:2" x14ac:dyDescent="0.3">
      <c r="A4" s="3" t="s">
        <v>107</v>
      </c>
      <c r="B4" s="1">
        <v>245</v>
      </c>
    </row>
    <row r="5" spans="1:2" x14ac:dyDescent="0.3">
      <c r="A5" s="3" t="s">
        <v>76</v>
      </c>
      <c r="B5" s="1">
        <v>879</v>
      </c>
    </row>
    <row r="6" spans="1:2" x14ac:dyDescent="0.3">
      <c r="A6" s="3" t="s">
        <v>58</v>
      </c>
      <c r="B6" s="1">
        <v>7099</v>
      </c>
    </row>
    <row r="7" spans="1:2" x14ac:dyDescent="0.3">
      <c r="A7" s="3" t="s">
        <v>78</v>
      </c>
      <c r="B7" s="1">
        <v>792</v>
      </c>
    </row>
    <row r="8" spans="1:2" x14ac:dyDescent="0.3">
      <c r="A8" s="3" t="s">
        <v>62</v>
      </c>
      <c r="B8" s="1">
        <v>751</v>
      </c>
    </row>
    <row r="9" spans="1:2" x14ac:dyDescent="0.3">
      <c r="A9" s="3" t="s">
        <v>99</v>
      </c>
      <c r="B9" s="1">
        <v>214</v>
      </c>
    </row>
    <row r="10" spans="1:2" x14ac:dyDescent="0.3">
      <c r="A10" s="3" t="s">
        <v>95</v>
      </c>
      <c r="B10" s="1">
        <v>114</v>
      </c>
    </row>
    <row r="11" spans="1:2" x14ac:dyDescent="0.3">
      <c r="A11" s="3" t="s">
        <v>80</v>
      </c>
      <c r="B11" s="1">
        <v>2866</v>
      </c>
    </row>
    <row r="12" spans="1:2" x14ac:dyDescent="0.3">
      <c r="A12" s="3" t="s">
        <v>71</v>
      </c>
      <c r="B12" s="1">
        <v>1398</v>
      </c>
    </row>
    <row r="13" spans="1:2" x14ac:dyDescent="0.3">
      <c r="A13" s="3" t="s">
        <v>100</v>
      </c>
      <c r="B13" s="1">
        <v>174</v>
      </c>
    </row>
    <row r="14" spans="1:2" x14ac:dyDescent="0.3">
      <c r="A14" s="3" t="s">
        <v>103</v>
      </c>
      <c r="B14" s="1">
        <v>5</v>
      </c>
    </row>
    <row r="15" spans="1:2" x14ac:dyDescent="0.3">
      <c r="A15" s="3" t="s">
        <v>104</v>
      </c>
      <c r="B15" s="1">
        <v>6</v>
      </c>
    </row>
    <row r="16" spans="1:2" x14ac:dyDescent="0.3">
      <c r="A16" s="3" t="s">
        <v>77</v>
      </c>
      <c r="B16" s="1">
        <v>1525</v>
      </c>
    </row>
    <row r="17" spans="1:2" x14ac:dyDescent="0.3">
      <c r="A17" s="3" t="s">
        <v>81</v>
      </c>
      <c r="B17" s="1">
        <v>9</v>
      </c>
    </row>
    <row r="18" spans="1:2" x14ac:dyDescent="0.3">
      <c r="A18" s="3" t="s">
        <v>70</v>
      </c>
      <c r="B18" s="1">
        <v>271</v>
      </c>
    </row>
    <row r="19" spans="1:2" x14ac:dyDescent="0.3">
      <c r="A19" s="3" t="s">
        <v>68</v>
      </c>
      <c r="B19" s="1">
        <v>325</v>
      </c>
    </row>
    <row r="20" spans="1:2" x14ac:dyDescent="0.3">
      <c r="A20" s="3" t="s">
        <v>89</v>
      </c>
      <c r="B20" s="1">
        <v>436</v>
      </c>
    </row>
    <row r="21" spans="1:2" x14ac:dyDescent="0.3">
      <c r="A21" s="3" t="s">
        <v>66</v>
      </c>
      <c r="B21" s="1">
        <v>1340</v>
      </c>
    </row>
    <row r="22" spans="1:2" x14ac:dyDescent="0.3">
      <c r="A22" s="3" t="s">
        <v>65</v>
      </c>
      <c r="B22" s="1">
        <v>1049</v>
      </c>
    </row>
    <row r="23" spans="1:2" x14ac:dyDescent="0.3">
      <c r="A23" s="3" t="s">
        <v>83</v>
      </c>
      <c r="B23" s="1">
        <v>3</v>
      </c>
    </row>
    <row r="24" spans="1:2" x14ac:dyDescent="0.3">
      <c r="A24" s="3" t="s">
        <v>67</v>
      </c>
      <c r="B24" s="1">
        <v>720</v>
      </c>
    </row>
    <row r="25" spans="1:2" x14ac:dyDescent="0.3">
      <c r="A25" s="3" t="s">
        <v>98</v>
      </c>
      <c r="B25" s="1">
        <v>615</v>
      </c>
    </row>
    <row r="26" spans="1:2" x14ac:dyDescent="0.3">
      <c r="A26" s="3" t="s">
        <v>87</v>
      </c>
      <c r="B26" s="1">
        <v>686</v>
      </c>
    </row>
    <row r="27" spans="1:2" x14ac:dyDescent="0.3">
      <c r="A27" s="3" t="s">
        <v>69</v>
      </c>
      <c r="B27" s="1">
        <v>19</v>
      </c>
    </row>
    <row r="28" spans="1:2" x14ac:dyDescent="0.3">
      <c r="A28" s="3" t="s">
        <v>111</v>
      </c>
      <c r="B28" s="1">
        <v>85</v>
      </c>
    </row>
    <row r="29" spans="1:2" x14ac:dyDescent="0.3">
      <c r="A29" s="3" t="s">
        <v>72</v>
      </c>
      <c r="B29" s="1">
        <v>788</v>
      </c>
    </row>
    <row r="30" spans="1:2" x14ac:dyDescent="0.3">
      <c r="A30" s="3" t="s">
        <v>84</v>
      </c>
      <c r="B30" s="1">
        <v>5</v>
      </c>
    </row>
    <row r="31" spans="1:2" x14ac:dyDescent="0.3">
      <c r="A31" s="3" t="s">
        <v>93</v>
      </c>
      <c r="B31" s="1">
        <v>171</v>
      </c>
    </row>
    <row r="32" spans="1:2" x14ac:dyDescent="0.3">
      <c r="A32" s="3" t="s">
        <v>73</v>
      </c>
      <c r="B32" s="1">
        <v>1850</v>
      </c>
    </row>
    <row r="33" spans="1:2" x14ac:dyDescent="0.3">
      <c r="A33" s="3" t="s">
        <v>86</v>
      </c>
      <c r="B33" s="1">
        <v>189</v>
      </c>
    </row>
    <row r="34" spans="1:2" x14ac:dyDescent="0.3">
      <c r="A34" s="3" t="s">
        <v>101</v>
      </c>
      <c r="B34" s="1">
        <v>497</v>
      </c>
    </row>
    <row r="35" spans="1:2" x14ac:dyDescent="0.3">
      <c r="A35" s="3" t="s">
        <v>59</v>
      </c>
      <c r="B35" s="1">
        <v>3812</v>
      </c>
    </row>
    <row r="36" spans="1:2" x14ac:dyDescent="0.3">
      <c r="A36" s="3" t="s">
        <v>75</v>
      </c>
      <c r="B36" s="1">
        <v>1223</v>
      </c>
    </row>
    <row r="37" spans="1:2" x14ac:dyDescent="0.3">
      <c r="A37" s="3" t="s">
        <v>108</v>
      </c>
      <c r="B37" s="1">
        <v>299</v>
      </c>
    </row>
    <row r="38" spans="1:2" x14ac:dyDescent="0.3">
      <c r="A38" s="3" t="s">
        <v>97</v>
      </c>
      <c r="B38" s="1">
        <v>451</v>
      </c>
    </row>
    <row r="39" spans="1:2" x14ac:dyDescent="0.3">
      <c r="A39" s="3" t="s">
        <v>106</v>
      </c>
      <c r="B39" s="1">
        <v>1517</v>
      </c>
    </row>
    <row r="40" spans="1:2" x14ac:dyDescent="0.3">
      <c r="A40" s="3" t="s">
        <v>105</v>
      </c>
      <c r="B40" s="1">
        <v>198</v>
      </c>
    </row>
    <row r="41" spans="1:2" x14ac:dyDescent="0.3">
      <c r="A41" s="3" t="s">
        <v>90</v>
      </c>
      <c r="B41" s="1">
        <v>472</v>
      </c>
    </row>
    <row r="42" spans="1:2" x14ac:dyDescent="0.3">
      <c r="A42" s="3" t="s">
        <v>94</v>
      </c>
      <c r="B42" s="1">
        <v>64</v>
      </c>
    </row>
    <row r="43" spans="1:2" x14ac:dyDescent="0.3">
      <c r="A43" s="3" t="s">
        <v>92</v>
      </c>
      <c r="B43" s="1">
        <v>17</v>
      </c>
    </row>
    <row r="44" spans="1:2" x14ac:dyDescent="0.3">
      <c r="A44" s="3" t="s">
        <v>61</v>
      </c>
      <c r="B44" s="1">
        <v>2727</v>
      </c>
    </row>
    <row r="45" spans="1:2" x14ac:dyDescent="0.3">
      <c r="A45" s="3" t="s">
        <v>88</v>
      </c>
      <c r="B45" s="1">
        <v>258</v>
      </c>
    </row>
    <row r="46" spans="1:2" x14ac:dyDescent="0.3">
      <c r="A46" s="3" t="s">
        <v>82</v>
      </c>
      <c r="B46" s="1">
        <v>1407</v>
      </c>
    </row>
    <row r="47" spans="1:2" x14ac:dyDescent="0.3">
      <c r="A47" s="3" t="s">
        <v>102</v>
      </c>
      <c r="B47" s="1">
        <v>54</v>
      </c>
    </row>
    <row r="48" spans="1:2" x14ac:dyDescent="0.3">
      <c r="A48" s="3" t="s">
        <v>74</v>
      </c>
      <c r="B48" s="1">
        <v>840</v>
      </c>
    </row>
    <row r="49" spans="1:2" x14ac:dyDescent="0.3">
      <c r="A49" s="3" t="s">
        <v>79</v>
      </c>
      <c r="B49" s="1">
        <v>460</v>
      </c>
    </row>
    <row r="50" spans="1:2" x14ac:dyDescent="0.3">
      <c r="A50" s="3" t="s">
        <v>112</v>
      </c>
      <c r="B50" s="1">
        <v>177</v>
      </c>
    </row>
    <row r="51" spans="1:2" x14ac:dyDescent="0.3">
      <c r="A51" s="3" t="s">
        <v>96</v>
      </c>
      <c r="B51" s="1">
        <v>83</v>
      </c>
    </row>
    <row r="52" spans="1:2" x14ac:dyDescent="0.3">
      <c r="A52" s="3" t="s">
        <v>2</v>
      </c>
      <c r="B52" s="1">
        <v>39717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1DBCD-0F88-4870-8CE5-2CAF894420A2}">
  <dimension ref="A3:B14"/>
  <sheetViews>
    <sheetView workbookViewId="0">
      <selection activeCell="A16" sqref="A16"/>
    </sheetView>
  </sheetViews>
  <sheetFormatPr defaultRowHeight="14.4" x14ac:dyDescent="0.3"/>
  <cols>
    <col min="1" max="1" width="12.5546875" bestFit="1" customWidth="1"/>
    <col min="2" max="2" width="23.77734375" bestFit="1" customWidth="1"/>
    <col min="3" max="11" width="5" bestFit="1" customWidth="1"/>
    <col min="12" max="12" width="10.77734375" bestFit="1" customWidth="1"/>
    <col min="13" max="14" width="4.6640625" bestFit="1" customWidth="1"/>
    <col min="15" max="15" width="7" bestFit="1" customWidth="1"/>
    <col min="16" max="18" width="5" bestFit="1" customWidth="1"/>
    <col min="19" max="19" width="7" bestFit="1" customWidth="1"/>
    <col min="20" max="22" width="5" bestFit="1" customWidth="1"/>
    <col min="23" max="23" width="7" bestFit="1" customWidth="1"/>
    <col min="24" max="26" width="5" bestFit="1" customWidth="1"/>
    <col min="27" max="27" width="7" bestFit="1" customWidth="1"/>
    <col min="28" max="30" width="5" bestFit="1" customWidth="1"/>
    <col min="31" max="31" width="7" bestFit="1" customWidth="1"/>
    <col min="32" max="34" width="4.6640625" bestFit="1" customWidth="1"/>
    <col min="35" max="35" width="7" bestFit="1" customWidth="1"/>
    <col min="36" max="36" width="5" bestFit="1" customWidth="1"/>
    <col min="37" max="37" width="10.77734375" bestFit="1" customWidth="1"/>
    <col min="38" max="38" width="4.109375" bestFit="1" customWidth="1"/>
    <col min="39" max="39" width="7" bestFit="1" customWidth="1"/>
    <col min="40" max="40" width="4" bestFit="1" customWidth="1"/>
    <col min="41" max="41" width="4.44140625" bestFit="1" customWidth="1"/>
    <col min="42" max="42" width="6.6640625" bestFit="1" customWidth="1"/>
    <col min="43" max="43" width="4.77734375" bestFit="1" customWidth="1"/>
    <col min="44" max="44" width="4" bestFit="1" customWidth="1"/>
    <col min="45" max="45" width="6.6640625" bestFit="1" customWidth="1"/>
    <col min="46" max="46" width="4.33203125" bestFit="1" customWidth="1"/>
    <col min="47" max="47" width="4.109375" bestFit="1" customWidth="1"/>
    <col min="48" max="48" width="6.6640625" bestFit="1" customWidth="1"/>
    <col min="49" max="49" width="4.44140625" bestFit="1" customWidth="1"/>
    <col min="50" max="50" width="4.109375" bestFit="1" customWidth="1"/>
    <col min="51" max="51" width="7" bestFit="1" customWidth="1"/>
    <col min="52" max="52" width="4" bestFit="1" customWidth="1"/>
    <col min="53" max="53" width="4.44140625" bestFit="1" customWidth="1"/>
    <col min="54" max="54" width="6.6640625" bestFit="1" customWidth="1"/>
    <col min="55" max="55" width="4.77734375" bestFit="1" customWidth="1"/>
    <col min="56" max="56" width="4" bestFit="1" customWidth="1"/>
    <col min="57" max="57" width="6.6640625" bestFit="1" customWidth="1"/>
    <col min="58" max="58" width="4.33203125" bestFit="1" customWidth="1"/>
    <col min="59" max="59" width="4.109375" bestFit="1" customWidth="1"/>
    <col min="60" max="60" width="6.6640625" bestFit="1" customWidth="1"/>
    <col min="61" max="61" width="4.44140625" bestFit="1" customWidth="1"/>
    <col min="62" max="62" width="4.109375" bestFit="1" customWidth="1"/>
    <col min="63" max="63" width="7" bestFit="1" customWidth="1"/>
    <col min="64" max="64" width="4" bestFit="1" customWidth="1"/>
    <col min="65" max="65" width="5" bestFit="1" customWidth="1"/>
    <col min="66" max="66" width="6.6640625" bestFit="1" customWidth="1"/>
    <col min="67" max="67" width="4.77734375" bestFit="1" customWidth="1"/>
    <col min="68" max="68" width="4" bestFit="1" customWidth="1"/>
    <col min="69" max="69" width="6.6640625" bestFit="1" customWidth="1"/>
    <col min="70" max="70" width="4.33203125" bestFit="1" customWidth="1"/>
    <col min="71" max="71" width="4.109375" bestFit="1" customWidth="1"/>
    <col min="72" max="72" width="6.6640625" bestFit="1" customWidth="1"/>
    <col min="73" max="73" width="4.44140625" bestFit="1" customWidth="1"/>
    <col min="74" max="74" width="4.109375" bestFit="1" customWidth="1"/>
    <col min="75" max="75" width="7" bestFit="1" customWidth="1"/>
    <col min="76" max="76" width="4" bestFit="1" customWidth="1"/>
    <col min="77" max="77" width="4.44140625" bestFit="1" customWidth="1"/>
    <col min="78" max="78" width="6.6640625" bestFit="1" customWidth="1"/>
    <col min="79" max="79" width="4.77734375" bestFit="1" customWidth="1"/>
    <col min="80" max="80" width="4" bestFit="1" customWidth="1"/>
    <col min="81" max="81" width="6.6640625" bestFit="1" customWidth="1"/>
    <col min="82" max="82" width="4.33203125" bestFit="1" customWidth="1"/>
    <col min="83" max="83" width="4.109375" bestFit="1" customWidth="1"/>
    <col min="84" max="84" width="6.6640625" bestFit="1" customWidth="1"/>
    <col min="85" max="85" width="4.44140625" bestFit="1" customWidth="1"/>
    <col min="86" max="86" width="4.109375" bestFit="1" customWidth="1"/>
    <col min="87" max="87" width="7" bestFit="1" customWidth="1"/>
    <col min="88" max="88" width="4" bestFit="1" customWidth="1"/>
    <col min="89" max="89" width="4.44140625" bestFit="1" customWidth="1"/>
    <col min="90" max="90" width="6.6640625" bestFit="1" customWidth="1"/>
    <col min="91" max="91" width="4.77734375" bestFit="1" customWidth="1"/>
    <col min="92" max="92" width="4" bestFit="1" customWidth="1"/>
    <col min="93" max="93" width="6.6640625" bestFit="1" customWidth="1"/>
    <col min="94" max="94" width="4.33203125" bestFit="1" customWidth="1"/>
    <col min="95" max="95" width="4.109375" bestFit="1" customWidth="1"/>
    <col min="96" max="96" width="6.6640625" bestFit="1" customWidth="1"/>
    <col min="97" max="97" width="4.44140625" bestFit="1" customWidth="1"/>
    <col min="98" max="98" width="4.109375" bestFit="1" customWidth="1"/>
    <col min="99" max="99" width="7" bestFit="1" customWidth="1"/>
    <col min="100" max="100" width="4" bestFit="1" customWidth="1"/>
    <col min="101" max="101" width="4.44140625" bestFit="1" customWidth="1"/>
    <col min="102" max="102" width="6.6640625" bestFit="1" customWidth="1"/>
    <col min="103" max="103" width="5" bestFit="1" customWidth="1"/>
    <col min="104" max="104" width="10.77734375" bestFit="1" customWidth="1"/>
    <col min="105" max="343" width="15.5546875" bestFit="1" customWidth="1"/>
    <col min="344" max="344" width="10.77734375" bestFit="1" customWidth="1"/>
  </cols>
  <sheetData>
    <row r="3" spans="1:2" x14ac:dyDescent="0.3">
      <c r="A3" s="2" t="s">
        <v>3</v>
      </c>
      <c r="B3" t="s">
        <v>116</v>
      </c>
    </row>
    <row r="4" spans="1:2" x14ac:dyDescent="0.3">
      <c r="A4" s="3" t="s">
        <v>125</v>
      </c>
      <c r="B4" s="1">
        <v>71</v>
      </c>
    </row>
    <row r="5" spans="1:2" x14ac:dyDescent="0.3">
      <c r="A5" s="3" t="s">
        <v>5</v>
      </c>
      <c r="B5" s="1">
        <v>137</v>
      </c>
    </row>
    <row r="6" spans="1:2" x14ac:dyDescent="0.3">
      <c r="A6" s="3" t="s">
        <v>6</v>
      </c>
      <c r="B6" s="1">
        <v>559</v>
      </c>
    </row>
    <row r="7" spans="1:2" x14ac:dyDescent="0.3">
      <c r="A7" s="3" t="s">
        <v>7</v>
      </c>
      <c r="B7" s="1">
        <v>1848</v>
      </c>
    </row>
    <row r="8" spans="1:2" x14ac:dyDescent="0.3">
      <c r="A8" s="3" t="s">
        <v>8</v>
      </c>
      <c r="B8" s="1">
        <v>4996</v>
      </c>
    </row>
    <row r="9" spans="1:2" x14ac:dyDescent="0.3">
      <c r="A9" s="3" t="s">
        <v>126</v>
      </c>
      <c r="B9" s="1">
        <v>8904</v>
      </c>
    </row>
    <row r="10" spans="1:2" x14ac:dyDescent="0.3">
      <c r="A10" s="3" t="s">
        <v>127</v>
      </c>
      <c r="B10" s="1">
        <v>9458</v>
      </c>
    </row>
    <row r="11" spans="1:2" x14ac:dyDescent="0.3">
      <c r="A11" s="3" t="s">
        <v>128</v>
      </c>
      <c r="B11" s="1">
        <v>9269</v>
      </c>
    </row>
    <row r="12" spans="1:2" x14ac:dyDescent="0.3">
      <c r="A12" s="3" t="s">
        <v>129</v>
      </c>
      <c r="B12" s="1">
        <v>2431</v>
      </c>
    </row>
    <row r="13" spans="1:2" x14ac:dyDescent="0.3">
      <c r="A13" s="3" t="s">
        <v>130</v>
      </c>
      <c r="B13" s="1">
        <v>2044</v>
      </c>
    </row>
    <row r="14" spans="1:2" x14ac:dyDescent="0.3">
      <c r="A14" s="3" t="s">
        <v>2</v>
      </c>
      <c r="B14" s="1">
        <v>39717</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8B9DD8-893F-45E0-9A5E-1AF0C812C3CB}">
  <dimension ref="A1:C7"/>
  <sheetViews>
    <sheetView workbookViewId="0">
      <selection activeCell="W32" sqref="W32"/>
    </sheetView>
  </sheetViews>
  <sheetFormatPr defaultRowHeight="14.4" x14ac:dyDescent="0.3"/>
  <cols>
    <col min="1" max="1" width="12.5546875" bestFit="1" customWidth="1"/>
    <col min="2" max="2" width="19.21875" bestFit="1" customWidth="1"/>
    <col min="3" max="3" width="20.21875" bestFit="1" customWidth="1"/>
    <col min="4" max="6" width="4" bestFit="1" customWidth="1"/>
    <col min="7" max="7" width="5" bestFit="1" customWidth="1"/>
    <col min="8" max="8" width="4" bestFit="1" customWidth="1"/>
    <col min="9" max="9" width="7" bestFit="1" customWidth="1"/>
    <col min="10" max="15" width="5" bestFit="1" customWidth="1"/>
    <col min="16" max="16" width="7" bestFit="1" customWidth="1"/>
    <col min="17" max="17" width="5" bestFit="1" customWidth="1"/>
    <col min="18" max="18" width="6" bestFit="1" customWidth="1"/>
    <col min="19" max="19" width="5" bestFit="1" customWidth="1"/>
    <col min="20" max="20" width="6" bestFit="1" customWidth="1"/>
    <col min="21" max="23" width="5" bestFit="1" customWidth="1"/>
    <col min="24" max="24" width="6" bestFit="1" customWidth="1"/>
    <col min="25" max="25" width="5" bestFit="1" customWidth="1"/>
    <col min="26" max="26" width="6" bestFit="1" customWidth="1"/>
    <col min="27" max="27" width="5" bestFit="1" customWidth="1"/>
    <col min="28" max="28" width="7" bestFit="1" customWidth="1"/>
    <col min="29" max="30" width="5" bestFit="1" customWidth="1"/>
    <col min="31" max="31" width="7" bestFit="1" customWidth="1"/>
    <col min="32" max="33" width="5" bestFit="1" customWidth="1"/>
    <col min="34" max="36" width="6" bestFit="1" customWidth="1"/>
    <col min="37" max="37" width="5" bestFit="1" customWidth="1"/>
    <col min="38" max="38" width="7" bestFit="1" customWidth="1"/>
    <col min="39" max="41" width="5" bestFit="1" customWidth="1"/>
    <col min="42" max="44" width="6" bestFit="1" customWidth="1"/>
    <col min="45" max="45" width="5" bestFit="1" customWidth="1"/>
    <col min="46" max="46" width="8" bestFit="1" customWidth="1"/>
    <col min="47" max="47" width="5" bestFit="1" customWidth="1"/>
    <col min="48" max="48" width="6" bestFit="1" customWidth="1"/>
    <col min="49" max="49" width="5" bestFit="1" customWidth="1"/>
    <col min="50" max="50" width="7" bestFit="1" customWidth="1"/>
    <col min="51" max="52" width="6" bestFit="1" customWidth="1"/>
    <col min="53" max="53" width="7" bestFit="1" customWidth="1"/>
    <col min="54" max="55" width="6" bestFit="1" customWidth="1"/>
    <col min="56" max="56" width="5" bestFit="1" customWidth="1"/>
    <col min="57" max="57" width="6" bestFit="1" customWidth="1"/>
    <col min="58" max="58" width="5" bestFit="1" customWidth="1"/>
    <col min="59" max="60" width="6" bestFit="1" customWidth="1"/>
    <col min="61" max="61" width="7" bestFit="1" customWidth="1"/>
    <col min="62" max="62" width="5" bestFit="1" customWidth="1"/>
    <col min="63" max="63" width="6" bestFit="1" customWidth="1"/>
    <col min="64" max="64" width="5" bestFit="1" customWidth="1"/>
    <col min="65" max="65" width="8" bestFit="1" customWidth="1"/>
    <col min="66" max="67" width="6" bestFit="1" customWidth="1"/>
    <col min="68" max="68" width="5" bestFit="1" customWidth="1"/>
    <col min="69" max="69" width="6" bestFit="1" customWidth="1"/>
    <col min="70" max="70" width="5" bestFit="1" customWidth="1"/>
    <col min="71" max="71" width="6" bestFit="1" customWidth="1"/>
    <col min="72" max="72" width="5" bestFit="1" customWidth="1"/>
    <col min="73" max="75" width="6" bestFit="1" customWidth="1"/>
    <col min="76" max="76" width="5" bestFit="1" customWidth="1"/>
    <col min="77" max="77" width="7" bestFit="1" customWidth="1"/>
    <col min="78" max="78" width="5" bestFit="1" customWidth="1"/>
    <col min="79" max="81" width="6" bestFit="1" customWidth="1"/>
    <col min="82" max="82" width="5" bestFit="1" customWidth="1"/>
    <col min="83" max="83" width="6" bestFit="1" customWidth="1"/>
    <col min="84" max="84" width="5" bestFit="1" customWidth="1"/>
    <col min="85" max="85" width="8" bestFit="1" customWidth="1"/>
    <col min="86" max="91" width="6" bestFit="1" customWidth="1"/>
    <col min="92" max="92" width="5" bestFit="1" customWidth="1"/>
    <col min="93" max="93" width="7" bestFit="1" customWidth="1"/>
    <col min="94" max="94" width="5" bestFit="1" customWidth="1"/>
    <col min="95" max="95" width="7" bestFit="1" customWidth="1"/>
    <col min="96" max="96" width="5" bestFit="1" customWidth="1"/>
    <col min="97" max="97" width="7" bestFit="1" customWidth="1"/>
    <col min="98" max="104" width="6" bestFit="1" customWidth="1"/>
    <col min="105" max="105" width="8" bestFit="1" customWidth="1"/>
    <col min="106" max="108" width="6" bestFit="1" customWidth="1"/>
    <col min="109" max="109" width="8" bestFit="1" customWidth="1"/>
    <col min="110" max="111" width="6" bestFit="1" customWidth="1"/>
    <col min="112" max="112" width="5" bestFit="1" customWidth="1"/>
    <col min="113" max="116" width="6" bestFit="1" customWidth="1"/>
    <col min="117" max="117" width="7" bestFit="1" customWidth="1"/>
    <col min="118" max="119" width="6" bestFit="1" customWidth="1"/>
    <col min="120" max="120" width="5" bestFit="1" customWidth="1"/>
    <col min="121" max="121" width="6" bestFit="1" customWidth="1"/>
    <col min="122" max="122" width="5" bestFit="1" customWidth="1"/>
    <col min="123" max="124" width="6" bestFit="1" customWidth="1"/>
    <col min="125" max="125" width="8" bestFit="1" customWidth="1"/>
    <col min="126" max="131" width="6" bestFit="1" customWidth="1"/>
    <col min="132" max="132" width="5" bestFit="1" customWidth="1"/>
    <col min="133" max="133" width="7" bestFit="1" customWidth="1"/>
    <col min="134" max="134" width="5" bestFit="1" customWidth="1"/>
    <col min="135" max="140" width="6" bestFit="1" customWidth="1"/>
    <col min="141" max="141" width="7" bestFit="1" customWidth="1"/>
    <col min="142" max="142" width="5" bestFit="1" customWidth="1"/>
    <col min="143" max="144" width="6" bestFit="1" customWidth="1"/>
    <col min="145" max="145" width="8" bestFit="1" customWidth="1"/>
    <col min="146" max="148" width="6" bestFit="1" customWidth="1"/>
    <col min="149" max="149" width="7" bestFit="1" customWidth="1"/>
    <col min="150" max="151" width="6" bestFit="1" customWidth="1"/>
    <col min="152" max="152" width="5" bestFit="1" customWidth="1"/>
    <col min="153" max="154" width="6" bestFit="1" customWidth="1"/>
    <col min="155" max="155" width="7" bestFit="1" customWidth="1"/>
    <col min="156" max="156" width="6" bestFit="1" customWidth="1"/>
    <col min="157" max="157" width="8" bestFit="1" customWidth="1"/>
    <col min="158" max="158" width="5" bestFit="1" customWidth="1"/>
    <col min="159" max="160" width="6" bestFit="1" customWidth="1"/>
    <col min="161" max="161" width="7" bestFit="1" customWidth="1"/>
    <col min="162" max="164" width="6" bestFit="1" customWidth="1"/>
    <col min="165" max="165" width="9" bestFit="1" customWidth="1"/>
    <col min="166" max="168" width="6" bestFit="1" customWidth="1"/>
    <col min="169" max="169" width="7" bestFit="1" customWidth="1"/>
    <col min="170" max="172" width="6" bestFit="1" customWidth="1"/>
    <col min="173" max="173" width="7" bestFit="1" customWidth="1"/>
    <col min="174" max="176" width="6" bestFit="1" customWidth="1"/>
    <col min="177" max="177" width="7" bestFit="1" customWidth="1"/>
    <col min="178" max="180" width="6" bestFit="1" customWidth="1"/>
    <col min="181" max="181" width="7" bestFit="1" customWidth="1"/>
    <col min="182" max="184" width="6" bestFit="1" customWidth="1"/>
    <col min="185" max="185" width="8" bestFit="1" customWidth="1"/>
    <col min="186" max="188" width="6" bestFit="1" customWidth="1"/>
    <col min="189" max="189" width="8" bestFit="1" customWidth="1"/>
    <col min="190" max="192" width="6" bestFit="1" customWidth="1"/>
    <col min="193" max="193" width="7" bestFit="1" customWidth="1"/>
    <col min="194" max="194" width="5" bestFit="1" customWidth="1"/>
    <col min="195" max="195" width="7" bestFit="1" customWidth="1"/>
    <col min="196" max="196" width="6" bestFit="1" customWidth="1"/>
    <col min="197" max="197" width="7" bestFit="1" customWidth="1"/>
    <col min="198" max="201" width="6" bestFit="1" customWidth="1"/>
    <col min="202" max="202" width="5" bestFit="1" customWidth="1"/>
    <col min="203" max="204" width="6" bestFit="1" customWidth="1"/>
    <col min="205" max="205" width="9" bestFit="1" customWidth="1"/>
    <col min="206" max="212" width="6" bestFit="1" customWidth="1"/>
    <col min="213" max="213" width="7" bestFit="1" customWidth="1"/>
    <col min="214" max="214" width="6" bestFit="1" customWidth="1"/>
    <col min="215" max="215" width="7" bestFit="1" customWidth="1"/>
    <col min="216" max="216" width="6" bestFit="1" customWidth="1"/>
    <col min="217" max="217" width="7" bestFit="1" customWidth="1"/>
    <col min="218" max="220" width="6" bestFit="1" customWidth="1"/>
    <col min="221" max="221" width="8" bestFit="1" customWidth="1"/>
    <col min="222" max="224" width="6" bestFit="1" customWidth="1"/>
    <col min="225" max="225" width="8" bestFit="1" customWidth="1"/>
    <col min="226" max="228" width="6" bestFit="1" customWidth="1"/>
    <col min="229" max="230" width="7" bestFit="1" customWidth="1"/>
    <col min="231" max="232" width="6" bestFit="1" customWidth="1"/>
    <col min="233" max="233" width="7" bestFit="1" customWidth="1"/>
    <col min="234" max="236" width="6" bestFit="1" customWidth="1"/>
    <col min="237" max="237" width="7" bestFit="1" customWidth="1"/>
    <col min="238" max="240" width="6" bestFit="1" customWidth="1"/>
    <col min="241" max="241" width="7" bestFit="1" customWidth="1"/>
    <col min="242" max="242" width="6" bestFit="1" customWidth="1"/>
    <col min="243" max="243" width="7" bestFit="1" customWidth="1"/>
    <col min="244" max="244" width="6" bestFit="1" customWidth="1"/>
    <col min="245" max="245" width="8" bestFit="1" customWidth="1"/>
    <col min="246" max="248" width="6" bestFit="1" customWidth="1"/>
    <col min="249" max="250" width="7" bestFit="1" customWidth="1"/>
    <col min="251" max="252" width="6" bestFit="1" customWidth="1"/>
    <col min="253" max="253" width="8" bestFit="1" customWidth="1"/>
    <col min="254" max="256" width="6" bestFit="1" customWidth="1"/>
    <col min="257" max="257" width="7" bestFit="1" customWidth="1"/>
    <col min="258" max="258" width="6" bestFit="1" customWidth="1"/>
    <col min="259" max="259" width="7" bestFit="1" customWidth="1"/>
    <col min="260" max="260" width="6" bestFit="1" customWidth="1"/>
    <col min="261" max="261" width="7" bestFit="1" customWidth="1"/>
    <col min="262" max="264" width="6" bestFit="1" customWidth="1"/>
    <col min="265" max="265" width="8" bestFit="1" customWidth="1"/>
    <col min="266" max="266" width="6" bestFit="1" customWidth="1"/>
    <col min="267" max="267" width="7" bestFit="1" customWidth="1"/>
    <col min="268" max="268" width="6" bestFit="1" customWidth="1"/>
    <col min="269" max="269" width="7" bestFit="1" customWidth="1"/>
    <col min="270" max="272" width="6" bestFit="1" customWidth="1"/>
    <col min="273" max="273" width="7" bestFit="1" customWidth="1"/>
    <col min="274" max="274" width="6" bestFit="1" customWidth="1"/>
    <col min="275" max="275" width="7" bestFit="1" customWidth="1"/>
    <col min="276" max="276" width="6" bestFit="1" customWidth="1"/>
    <col min="277" max="277" width="7" bestFit="1" customWidth="1"/>
    <col min="278" max="284" width="6" bestFit="1" customWidth="1"/>
    <col min="285" max="285" width="9" bestFit="1" customWidth="1"/>
    <col min="286" max="292" width="6" bestFit="1" customWidth="1"/>
    <col min="293" max="293" width="7" bestFit="1" customWidth="1"/>
    <col min="294" max="294" width="6" bestFit="1" customWidth="1"/>
    <col min="295" max="295" width="7" bestFit="1" customWidth="1"/>
    <col min="296" max="296" width="6" bestFit="1" customWidth="1"/>
    <col min="297" max="298" width="7" bestFit="1" customWidth="1"/>
    <col min="299" max="300" width="6" bestFit="1" customWidth="1"/>
    <col min="301" max="301" width="8" bestFit="1" customWidth="1"/>
    <col min="302" max="302" width="6" bestFit="1" customWidth="1"/>
    <col min="303" max="303" width="7" bestFit="1" customWidth="1"/>
    <col min="304" max="304" width="6" bestFit="1" customWidth="1"/>
    <col min="305" max="305" width="8" bestFit="1" customWidth="1"/>
    <col min="306" max="307" width="6" bestFit="1" customWidth="1"/>
    <col min="308" max="309" width="7" bestFit="1" customWidth="1"/>
    <col min="310" max="312" width="6" bestFit="1" customWidth="1"/>
    <col min="313" max="313" width="7" bestFit="1" customWidth="1"/>
    <col min="314" max="316" width="6" bestFit="1" customWidth="1"/>
    <col min="317" max="317" width="7" bestFit="1" customWidth="1"/>
    <col min="318" max="319" width="6" bestFit="1" customWidth="1"/>
    <col min="320" max="321" width="7" bestFit="1" customWidth="1"/>
    <col min="322" max="324" width="6" bestFit="1" customWidth="1"/>
    <col min="325" max="325" width="8" bestFit="1" customWidth="1"/>
    <col min="326" max="327" width="6" bestFit="1" customWidth="1"/>
    <col min="328" max="328" width="5" bestFit="1" customWidth="1"/>
    <col min="329" max="329" width="7" bestFit="1" customWidth="1"/>
    <col min="330" max="330" width="6" bestFit="1" customWidth="1"/>
    <col min="331" max="333" width="7" bestFit="1" customWidth="1"/>
    <col min="334" max="334" width="6" bestFit="1" customWidth="1"/>
    <col min="335" max="335" width="7" bestFit="1" customWidth="1"/>
    <col min="336" max="336" width="6" bestFit="1" customWidth="1"/>
    <col min="337" max="337" width="7" bestFit="1" customWidth="1"/>
    <col min="338" max="340" width="6" bestFit="1" customWidth="1"/>
    <col min="341" max="341" width="7" bestFit="1" customWidth="1"/>
    <col min="342" max="342" width="6" bestFit="1" customWidth="1"/>
    <col min="343" max="343" width="7" bestFit="1" customWidth="1"/>
    <col min="344" max="344" width="6" bestFit="1" customWidth="1"/>
    <col min="345" max="345" width="8" bestFit="1" customWidth="1"/>
    <col min="346" max="348" width="6" bestFit="1" customWidth="1"/>
    <col min="349" max="349" width="8" bestFit="1" customWidth="1"/>
    <col min="350" max="352" width="6" bestFit="1" customWidth="1"/>
    <col min="353" max="353" width="7" bestFit="1" customWidth="1"/>
    <col min="354" max="354" width="6" bestFit="1" customWidth="1"/>
    <col min="355" max="355" width="7" bestFit="1" customWidth="1"/>
    <col min="356" max="356" width="6" bestFit="1" customWidth="1"/>
    <col min="357" max="357" width="7" bestFit="1" customWidth="1"/>
    <col min="358" max="358" width="5" bestFit="1" customWidth="1"/>
    <col min="359" max="360" width="6" bestFit="1" customWidth="1"/>
    <col min="361" max="361" width="7" bestFit="1" customWidth="1"/>
    <col min="362" max="362" width="6" bestFit="1" customWidth="1"/>
    <col min="363" max="364" width="7" bestFit="1" customWidth="1"/>
    <col min="365" max="365" width="9" bestFit="1" customWidth="1"/>
    <col min="366" max="368" width="6" bestFit="1" customWidth="1"/>
    <col min="369" max="369" width="7" bestFit="1" customWidth="1"/>
    <col min="370" max="371" width="6" bestFit="1" customWidth="1"/>
    <col min="372" max="373" width="7" bestFit="1" customWidth="1"/>
    <col min="374" max="374" width="6" bestFit="1" customWidth="1"/>
    <col min="375" max="375" width="7" bestFit="1" customWidth="1"/>
    <col min="376" max="379" width="6" bestFit="1" customWidth="1"/>
    <col min="380" max="381" width="7" bestFit="1" customWidth="1"/>
    <col min="382" max="384" width="6" bestFit="1" customWidth="1"/>
    <col min="385" max="385" width="7" bestFit="1" customWidth="1"/>
    <col min="386" max="388" width="6" bestFit="1" customWidth="1"/>
    <col min="389" max="390" width="7" bestFit="1" customWidth="1"/>
    <col min="391" max="392" width="6" bestFit="1" customWidth="1"/>
    <col min="393" max="393" width="7" bestFit="1" customWidth="1"/>
    <col min="394" max="394" width="6" bestFit="1" customWidth="1"/>
    <col min="395" max="395" width="7" bestFit="1" customWidth="1"/>
    <col min="396" max="396" width="6" bestFit="1" customWidth="1"/>
    <col min="397" max="397" width="8" bestFit="1" customWidth="1"/>
    <col min="398" max="404" width="6" bestFit="1" customWidth="1"/>
    <col min="405" max="405" width="8" bestFit="1" customWidth="1"/>
    <col min="406" max="406" width="6" bestFit="1" customWidth="1"/>
    <col min="407" max="407" width="7" bestFit="1" customWidth="1"/>
    <col min="408" max="408" width="6" bestFit="1" customWidth="1"/>
    <col min="409" max="409" width="7" bestFit="1" customWidth="1"/>
    <col min="410" max="412" width="6" bestFit="1" customWidth="1"/>
    <col min="413" max="413" width="8" bestFit="1" customWidth="1"/>
    <col min="414" max="415" width="7" bestFit="1" customWidth="1"/>
    <col min="416" max="416" width="6" bestFit="1" customWidth="1"/>
    <col min="417" max="418" width="7" bestFit="1" customWidth="1"/>
    <col min="419" max="420" width="6" bestFit="1" customWidth="1"/>
    <col min="421" max="421" width="7" bestFit="1" customWidth="1"/>
    <col min="422" max="424" width="6" bestFit="1" customWidth="1"/>
    <col min="425" max="425" width="8" bestFit="1" customWidth="1"/>
    <col min="426" max="428" width="6" bestFit="1" customWidth="1"/>
    <col min="429" max="430" width="7" bestFit="1" customWidth="1"/>
    <col min="431" max="432" width="6" bestFit="1" customWidth="1"/>
    <col min="433" max="433" width="7" bestFit="1" customWidth="1"/>
    <col min="434" max="434" width="6" bestFit="1" customWidth="1"/>
    <col min="435" max="435" width="7" bestFit="1" customWidth="1"/>
    <col min="436" max="436" width="6" bestFit="1" customWidth="1"/>
    <col min="437" max="437" width="7" bestFit="1" customWidth="1"/>
    <col min="438" max="444" width="6" bestFit="1" customWidth="1"/>
    <col min="445" max="445" width="9" bestFit="1" customWidth="1"/>
    <col min="446" max="448" width="6" bestFit="1" customWidth="1"/>
    <col min="449" max="449" width="7" bestFit="1" customWidth="1"/>
    <col min="450" max="451" width="6" bestFit="1" customWidth="1"/>
    <col min="452" max="453" width="7" bestFit="1" customWidth="1"/>
    <col min="454" max="454" width="6" bestFit="1" customWidth="1"/>
    <col min="455" max="455" width="7" bestFit="1" customWidth="1"/>
    <col min="456" max="456" width="6" bestFit="1" customWidth="1"/>
    <col min="457" max="458" width="7" bestFit="1" customWidth="1"/>
    <col min="459" max="459" width="6" bestFit="1" customWidth="1"/>
    <col min="460" max="461" width="7" bestFit="1" customWidth="1"/>
    <col min="462" max="464" width="6" bestFit="1" customWidth="1"/>
    <col min="465" max="465" width="8" bestFit="1" customWidth="1"/>
    <col min="466" max="468" width="6" bestFit="1" customWidth="1"/>
    <col min="469" max="469" width="7" bestFit="1" customWidth="1"/>
    <col min="470" max="470" width="6" bestFit="1" customWidth="1"/>
    <col min="471" max="471" width="7" bestFit="1" customWidth="1"/>
    <col min="472" max="472" width="6" bestFit="1" customWidth="1"/>
    <col min="473" max="473" width="7" bestFit="1" customWidth="1"/>
    <col min="474" max="474" width="6" bestFit="1" customWidth="1"/>
    <col min="475" max="475" width="7" bestFit="1" customWidth="1"/>
    <col min="476" max="476" width="6" bestFit="1" customWidth="1"/>
    <col min="477" max="477" width="8" bestFit="1" customWidth="1"/>
    <col min="478" max="479" width="6" bestFit="1" customWidth="1"/>
    <col min="480" max="481" width="7" bestFit="1" customWidth="1"/>
    <col min="482" max="482" width="6" bestFit="1" customWidth="1"/>
    <col min="483" max="483" width="7" bestFit="1" customWidth="1"/>
    <col min="484" max="484" width="6" bestFit="1" customWidth="1"/>
    <col min="485" max="485" width="8" bestFit="1" customWidth="1"/>
    <col min="486" max="487" width="6" bestFit="1" customWidth="1"/>
    <col min="488" max="488" width="7" bestFit="1" customWidth="1"/>
    <col min="489" max="492" width="6" bestFit="1" customWidth="1"/>
    <col min="493" max="493" width="8" bestFit="1" customWidth="1"/>
    <col min="494" max="495" width="7" bestFit="1" customWidth="1"/>
    <col min="496" max="496" width="6" bestFit="1" customWidth="1"/>
    <col min="497" max="497" width="7" bestFit="1" customWidth="1"/>
    <col min="498" max="500" width="6" bestFit="1" customWidth="1"/>
    <col min="501" max="501" width="7" bestFit="1" customWidth="1"/>
    <col min="502" max="503" width="6" bestFit="1" customWidth="1"/>
    <col min="504" max="505" width="7" bestFit="1" customWidth="1"/>
    <col min="506" max="508" width="6" bestFit="1" customWidth="1"/>
    <col min="509" max="509" width="7" bestFit="1" customWidth="1"/>
    <col min="510" max="510" width="6" bestFit="1" customWidth="1"/>
    <col min="511" max="511" width="7" bestFit="1" customWidth="1"/>
    <col min="512" max="512" width="6" bestFit="1" customWidth="1"/>
    <col min="513" max="513" width="7" bestFit="1" customWidth="1"/>
    <col min="514" max="514" width="6" bestFit="1" customWidth="1"/>
    <col min="515" max="515" width="7" bestFit="1" customWidth="1"/>
    <col min="516" max="516" width="6" bestFit="1" customWidth="1"/>
    <col min="517" max="517" width="7" bestFit="1" customWidth="1"/>
    <col min="518" max="524" width="6" bestFit="1" customWidth="1"/>
    <col min="525" max="525" width="8" bestFit="1" customWidth="1"/>
    <col min="526" max="527" width="6" bestFit="1" customWidth="1"/>
    <col min="528" max="530" width="7" bestFit="1" customWidth="1"/>
    <col min="531" max="536" width="6" bestFit="1" customWidth="1"/>
    <col min="537" max="537" width="7" bestFit="1" customWidth="1"/>
    <col min="538" max="539" width="6" bestFit="1" customWidth="1"/>
    <col min="540" max="540" width="8" bestFit="1" customWidth="1"/>
    <col min="541" max="543" width="6" bestFit="1" customWidth="1"/>
    <col min="544" max="544" width="8" bestFit="1" customWidth="1"/>
    <col min="545" max="548" width="7" bestFit="1" customWidth="1"/>
    <col min="549" max="550" width="6" bestFit="1" customWidth="1"/>
    <col min="551" max="554" width="7" bestFit="1" customWidth="1"/>
    <col min="555" max="555" width="6" bestFit="1" customWidth="1"/>
    <col min="556" max="557" width="7" bestFit="1" customWidth="1"/>
    <col min="558" max="559" width="6" bestFit="1" customWidth="1"/>
    <col min="560" max="560" width="7" bestFit="1" customWidth="1"/>
    <col min="561" max="563" width="6" bestFit="1" customWidth="1"/>
    <col min="564" max="564" width="9" bestFit="1" customWidth="1"/>
    <col min="565" max="568" width="7" bestFit="1" customWidth="1"/>
    <col min="569" max="569" width="6" bestFit="1" customWidth="1"/>
    <col min="570" max="572" width="7" bestFit="1" customWidth="1"/>
    <col min="573" max="573" width="6" bestFit="1" customWidth="1"/>
    <col min="574" max="574" width="7" bestFit="1" customWidth="1"/>
    <col min="575" max="575" width="6" bestFit="1" customWidth="1"/>
    <col min="576" max="576" width="7" bestFit="1" customWidth="1"/>
    <col min="577" max="577" width="6" bestFit="1" customWidth="1"/>
    <col min="578" max="578" width="7" bestFit="1" customWidth="1"/>
    <col min="579" max="579" width="6" bestFit="1" customWidth="1"/>
    <col min="580" max="580" width="7" bestFit="1" customWidth="1"/>
    <col min="581" max="581" width="6" bestFit="1" customWidth="1"/>
    <col min="582" max="582" width="7" bestFit="1" customWidth="1"/>
    <col min="583" max="583" width="6" bestFit="1" customWidth="1"/>
    <col min="584" max="585" width="7" bestFit="1" customWidth="1"/>
    <col min="586" max="587" width="6" bestFit="1" customWidth="1"/>
    <col min="588" max="588" width="7" bestFit="1" customWidth="1"/>
    <col min="589" max="591" width="6" bestFit="1" customWidth="1"/>
    <col min="592" max="592" width="7" bestFit="1" customWidth="1"/>
    <col min="593" max="593" width="6" bestFit="1" customWidth="1"/>
    <col min="594" max="594" width="7" bestFit="1" customWidth="1"/>
    <col min="595" max="595" width="6" bestFit="1" customWidth="1"/>
    <col min="596" max="600" width="7" bestFit="1" customWidth="1"/>
    <col min="601" max="603" width="6" bestFit="1" customWidth="1"/>
    <col min="604" max="604" width="9" bestFit="1" customWidth="1"/>
    <col min="605" max="607" width="6" bestFit="1" customWidth="1"/>
    <col min="608" max="608" width="7" bestFit="1" customWidth="1"/>
    <col min="609" max="611" width="6" bestFit="1" customWidth="1"/>
    <col min="612" max="612" width="7" bestFit="1" customWidth="1"/>
    <col min="613" max="615" width="6" bestFit="1" customWidth="1"/>
    <col min="616" max="616" width="7" bestFit="1" customWidth="1"/>
    <col min="617" max="619" width="6" bestFit="1" customWidth="1"/>
    <col min="620" max="622" width="7" bestFit="1" customWidth="1"/>
    <col min="623" max="623" width="6" bestFit="1" customWidth="1"/>
    <col min="624" max="624" width="7" bestFit="1" customWidth="1"/>
    <col min="625" max="627" width="6" bestFit="1" customWidth="1"/>
    <col min="628" max="628" width="7" bestFit="1" customWidth="1"/>
    <col min="629" max="633" width="6" bestFit="1" customWidth="1"/>
    <col min="634" max="634" width="7" bestFit="1" customWidth="1"/>
    <col min="635" max="635" width="6" bestFit="1" customWidth="1"/>
    <col min="636" max="636" width="8" bestFit="1" customWidth="1"/>
    <col min="637" max="640" width="6" bestFit="1" customWidth="1"/>
    <col min="641" max="641" width="7" bestFit="1" customWidth="1"/>
    <col min="642" max="642" width="6" bestFit="1" customWidth="1"/>
    <col min="643" max="643" width="8" bestFit="1" customWidth="1"/>
    <col min="644" max="644" width="6" bestFit="1" customWidth="1"/>
    <col min="645" max="645" width="7" bestFit="1" customWidth="1"/>
    <col min="646" max="650" width="6" bestFit="1" customWidth="1"/>
    <col min="651" max="651" width="7" bestFit="1" customWidth="1"/>
    <col min="652" max="655" width="6" bestFit="1" customWidth="1"/>
    <col min="656" max="656" width="7" bestFit="1" customWidth="1"/>
    <col min="657" max="658" width="6" bestFit="1" customWidth="1"/>
    <col min="659" max="659" width="7" bestFit="1" customWidth="1"/>
    <col min="660" max="660" width="6" bestFit="1" customWidth="1"/>
    <col min="661" max="662" width="7" bestFit="1" customWidth="1"/>
    <col min="663" max="663" width="8" bestFit="1" customWidth="1"/>
    <col min="664" max="665" width="6" bestFit="1" customWidth="1"/>
    <col min="666" max="667" width="7" bestFit="1" customWidth="1"/>
    <col min="668" max="673" width="6" bestFit="1" customWidth="1"/>
    <col min="674" max="674" width="7" bestFit="1" customWidth="1"/>
    <col min="675" max="679" width="6" bestFit="1" customWidth="1"/>
    <col min="680" max="680" width="7" bestFit="1" customWidth="1"/>
    <col min="681" max="681" width="6" bestFit="1" customWidth="1"/>
    <col min="682" max="682" width="9" bestFit="1" customWidth="1"/>
    <col min="683" max="688" width="6" bestFit="1" customWidth="1"/>
    <col min="689" max="691" width="7" bestFit="1" customWidth="1"/>
    <col min="692" max="696" width="6" bestFit="1" customWidth="1"/>
    <col min="697" max="697" width="7" bestFit="1" customWidth="1"/>
    <col min="698" max="700" width="6" bestFit="1" customWidth="1"/>
    <col min="701" max="701" width="7" bestFit="1" customWidth="1"/>
    <col min="702" max="702" width="6" bestFit="1" customWidth="1"/>
    <col min="703" max="703" width="7" bestFit="1" customWidth="1"/>
    <col min="704" max="704" width="6" bestFit="1" customWidth="1"/>
    <col min="705" max="705" width="7" bestFit="1" customWidth="1"/>
    <col min="706" max="711" width="6" bestFit="1" customWidth="1"/>
    <col min="712" max="713" width="7" bestFit="1" customWidth="1"/>
    <col min="714" max="719" width="6" bestFit="1" customWidth="1"/>
    <col min="720" max="720" width="8" bestFit="1" customWidth="1"/>
    <col min="721" max="722" width="6" bestFit="1" customWidth="1"/>
    <col min="723" max="723" width="7" bestFit="1" customWidth="1"/>
    <col min="724" max="724" width="6" bestFit="1" customWidth="1"/>
    <col min="725" max="725" width="7" bestFit="1" customWidth="1"/>
    <col min="726" max="726" width="6" bestFit="1" customWidth="1"/>
    <col min="727" max="727" width="7" bestFit="1" customWidth="1"/>
    <col min="728" max="733" width="6" bestFit="1" customWidth="1"/>
    <col min="734" max="735" width="7" bestFit="1" customWidth="1"/>
    <col min="736" max="737" width="6" bestFit="1" customWidth="1"/>
    <col min="738" max="738" width="7" bestFit="1" customWidth="1"/>
    <col min="739" max="740" width="6" bestFit="1" customWidth="1"/>
    <col min="741" max="741" width="7" bestFit="1" customWidth="1"/>
    <col min="742" max="746" width="6" bestFit="1" customWidth="1"/>
    <col min="747" max="747" width="7" bestFit="1" customWidth="1"/>
    <col min="748" max="748" width="6" bestFit="1" customWidth="1"/>
    <col min="749" max="749" width="7" bestFit="1" customWidth="1"/>
    <col min="750" max="750" width="6" bestFit="1" customWidth="1"/>
    <col min="751" max="751" width="7" bestFit="1" customWidth="1"/>
    <col min="752" max="754" width="6" bestFit="1" customWidth="1"/>
    <col min="755" max="755" width="7" bestFit="1" customWidth="1"/>
    <col min="756" max="756" width="6" bestFit="1" customWidth="1"/>
    <col min="757" max="757" width="9" bestFit="1" customWidth="1"/>
    <col min="758" max="758" width="7" bestFit="1" customWidth="1"/>
    <col min="759" max="761" width="6" bestFit="1" customWidth="1"/>
    <col min="762" max="762" width="7" bestFit="1" customWidth="1"/>
    <col min="763" max="768" width="6" bestFit="1" customWidth="1"/>
    <col min="769" max="770" width="7" bestFit="1" customWidth="1"/>
    <col min="771" max="772" width="6" bestFit="1" customWidth="1"/>
    <col min="773" max="773" width="7" bestFit="1" customWidth="1"/>
    <col min="774" max="776" width="6" bestFit="1" customWidth="1"/>
    <col min="777" max="777" width="7" bestFit="1" customWidth="1"/>
    <col min="778" max="779" width="6" bestFit="1" customWidth="1"/>
    <col min="780" max="780" width="7" bestFit="1" customWidth="1"/>
    <col min="781" max="783" width="6" bestFit="1" customWidth="1"/>
    <col min="784" max="784" width="7" bestFit="1" customWidth="1"/>
    <col min="785" max="789" width="6" bestFit="1" customWidth="1"/>
    <col min="790" max="790" width="8" bestFit="1" customWidth="1"/>
    <col min="791" max="796" width="6" bestFit="1" customWidth="1"/>
    <col min="797" max="797" width="7" bestFit="1" customWidth="1"/>
    <col min="798" max="798" width="6" bestFit="1" customWidth="1"/>
    <col min="799" max="799" width="7" bestFit="1" customWidth="1"/>
    <col min="800" max="801" width="6" bestFit="1" customWidth="1"/>
    <col min="802" max="802" width="7" bestFit="1" customWidth="1"/>
    <col min="803" max="807" width="6" bestFit="1" customWidth="1"/>
    <col min="808" max="808" width="7" bestFit="1" customWidth="1"/>
    <col min="809" max="810" width="6" bestFit="1" customWidth="1"/>
    <col min="811" max="811" width="8" bestFit="1" customWidth="1"/>
    <col min="812" max="815" width="6" bestFit="1" customWidth="1"/>
    <col min="816" max="816" width="7" bestFit="1" customWidth="1"/>
    <col min="817" max="819" width="6" bestFit="1" customWidth="1"/>
    <col min="820" max="821" width="7" bestFit="1" customWidth="1"/>
    <col min="822" max="823" width="6" bestFit="1" customWidth="1"/>
    <col min="824" max="824" width="8" bestFit="1" customWidth="1"/>
    <col min="825" max="827" width="6" bestFit="1" customWidth="1"/>
    <col min="828" max="828" width="7" bestFit="1" customWidth="1"/>
    <col min="829" max="830" width="6" bestFit="1" customWidth="1"/>
    <col min="831" max="832" width="7" bestFit="1" customWidth="1"/>
    <col min="833" max="837" width="6" bestFit="1" customWidth="1"/>
    <col min="838" max="838" width="7" bestFit="1" customWidth="1"/>
    <col min="839" max="840" width="6" bestFit="1" customWidth="1"/>
    <col min="841" max="841" width="7" bestFit="1" customWidth="1"/>
    <col min="842" max="844" width="6" bestFit="1" customWidth="1"/>
    <col min="845" max="845" width="7" bestFit="1" customWidth="1"/>
    <col min="846" max="850" width="6" bestFit="1" customWidth="1"/>
    <col min="851" max="852" width="7" bestFit="1" customWidth="1"/>
    <col min="853" max="859" width="6" bestFit="1" customWidth="1"/>
    <col min="860" max="860" width="8" bestFit="1" customWidth="1"/>
    <col min="861" max="864" width="6" bestFit="1" customWidth="1"/>
    <col min="865" max="865" width="7" bestFit="1" customWidth="1"/>
    <col min="866" max="876" width="6" bestFit="1" customWidth="1"/>
    <col min="877" max="877" width="7" bestFit="1" customWidth="1"/>
    <col min="878" max="879" width="6" bestFit="1" customWidth="1"/>
    <col min="880" max="880" width="7" bestFit="1" customWidth="1"/>
    <col min="881" max="882" width="6" bestFit="1" customWidth="1"/>
    <col min="883" max="883" width="7" bestFit="1" customWidth="1"/>
    <col min="884" max="887" width="6" bestFit="1" customWidth="1"/>
    <col min="888" max="888" width="7" bestFit="1" customWidth="1"/>
    <col min="889" max="891" width="6" bestFit="1" customWidth="1"/>
    <col min="892" max="892" width="8" bestFit="1" customWidth="1"/>
    <col min="893" max="897" width="6" bestFit="1" customWidth="1"/>
    <col min="898" max="898" width="8" bestFit="1" customWidth="1"/>
    <col min="899" max="906" width="6" bestFit="1" customWidth="1"/>
    <col min="907" max="908" width="7" bestFit="1" customWidth="1"/>
    <col min="909" max="913" width="6" bestFit="1" customWidth="1"/>
    <col min="914" max="914" width="7" bestFit="1" customWidth="1"/>
    <col min="915" max="919" width="6" bestFit="1" customWidth="1"/>
    <col min="920" max="920" width="9" bestFit="1" customWidth="1"/>
    <col min="921" max="923" width="6" bestFit="1" customWidth="1"/>
    <col min="924" max="924" width="7" bestFit="1" customWidth="1"/>
    <col min="925" max="928" width="6" bestFit="1" customWidth="1"/>
    <col min="929" max="931" width="7" bestFit="1" customWidth="1"/>
    <col min="932" max="933" width="6" bestFit="1" customWidth="1"/>
    <col min="934" max="934" width="7" bestFit="1" customWidth="1"/>
    <col min="935" max="939" width="6" bestFit="1" customWidth="1"/>
    <col min="940" max="941" width="7" bestFit="1" customWidth="1"/>
    <col min="942" max="946" width="6" bestFit="1" customWidth="1"/>
    <col min="947" max="949" width="7" bestFit="1" customWidth="1"/>
    <col min="950" max="955" width="6" bestFit="1" customWidth="1"/>
    <col min="956" max="957" width="7" bestFit="1" customWidth="1"/>
    <col min="958" max="961" width="6" bestFit="1" customWidth="1"/>
    <col min="962" max="962" width="7" bestFit="1" customWidth="1"/>
    <col min="963" max="964" width="6" bestFit="1" customWidth="1"/>
    <col min="965" max="965" width="7" bestFit="1" customWidth="1"/>
    <col min="966" max="966" width="6" bestFit="1" customWidth="1"/>
    <col min="967" max="968" width="7" bestFit="1" customWidth="1"/>
    <col min="969" max="972" width="6" bestFit="1" customWidth="1"/>
    <col min="973" max="973" width="8" bestFit="1" customWidth="1"/>
    <col min="974" max="974" width="6" bestFit="1" customWidth="1"/>
    <col min="975" max="976" width="7" bestFit="1" customWidth="1"/>
    <col min="977" max="984" width="6" bestFit="1" customWidth="1"/>
    <col min="985" max="987" width="7" bestFit="1" customWidth="1"/>
    <col min="988" max="996" width="6" bestFit="1" customWidth="1"/>
    <col min="997" max="997" width="7" bestFit="1" customWidth="1"/>
    <col min="998" max="1000" width="6" bestFit="1" customWidth="1"/>
    <col min="1001" max="1001" width="8" bestFit="1" customWidth="1"/>
    <col min="1002" max="1007" width="6" bestFit="1" customWidth="1"/>
    <col min="1008" max="1008" width="7" bestFit="1" customWidth="1"/>
    <col min="1009" max="1009" width="6" bestFit="1" customWidth="1"/>
    <col min="1010" max="1010" width="7" bestFit="1" customWidth="1"/>
    <col min="1011" max="1021" width="6" bestFit="1" customWidth="1"/>
    <col min="1022" max="1023" width="7" bestFit="1" customWidth="1"/>
    <col min="1024" max="1030" width="6" bestFit="1" customWidth="1"/>
    <col min="1031" max="1031" width="7" bestFit="1" customWidth="1"/>
    <col min="1032" max="1033" width="6" bestFit="1" customWidth="1"/>
    <col min="1034" max="1036" width="7" bestFit="1" customWidth="1"/>
    <col min="1037" max="1037" width="6" bestFit="1" customWidth="1"/>
    <col min="1038" max="1038" width="7" bestFit="1" customWidth="1"/>
    <col min="1039" max="1041" width="6" bestFit="1" customWidth="1"/>
    <col min="1042" max="1042" width="9" bestFit="1" customWidth="1"/>
    <col min="1043" max="1043" width="10.77734375" bestFit="1" customWidth="1"/>
  </cols>
  <sheetData>
    <row r="1" spans="1:3" x14ac:dyDescent="0.3">
      <c r="A1" s="2" t="s">
        <v>3</v>
      </c>
      <c r="B1" t="s">
        <v>117</v>
      </c>
      <c r="C1" t="s">
        <v>119</v>
      </c>
    </row>
    <row r="2" spans="1:3" x14ac:dyDescent="0.3">
      <c r="A2" s="3" t="s">
        <v>4</v>
      </c>
      <c r="B2" s="1">
        <v>2152175</v>
      </c>
      <c r="C2" s="1">
        <v>2152175</v>
      </c>
    </row>
    <row r="3" spans="1:3" x14ac:dyDescent="0.3">
      <c r="A3" s="3" t="s">
        <v>5</v>
      </c>
      <c r="B3" s="1">
        <v>13457075</v>
      </c>
      <c r="C3" s="1">
        <v>13457075</v>
      </c>
    </row>
    <row r="4" spans="1:3" x14ac:dyDescent="0.3">
      <c r="A4" s="3" t="s">
        <v>6</v>
      </c>
      <c r="B4" s="1">
        <v>46324425</v>
      </c>
      <c r="C4" s="1">
        <v>46324425</v>
      </c>
    </row>
    <row r="5" spans="1:3" x14ac:dyDescent="0.3">
      <c r="A5" s="3" t="s">
        <v>7</v>
      </c>
      <c r="B5" s="1">
        <v>116635400</v>
      </c>
      <c r="C5" s="1">
        <v>116635400</v>
      </c>
    </row>
    <row r="6" spans="1:3" x14ac:dyDescent="0.3">
      <c r="A6" s="3" t="s">
        <v>8</v>
      </c>
      <c r="B6" s="1">
        <v>256241250</v>
      </c>
      <c r="C6" s="1">
        <v>256241250</v>
      </c>
    </row>
    <row r="7" spans="1:3" x14ac:dyDescent="0.3">
      <c r="A7" s="3" t="s">
        <v>2</v>
      </c>
      <c r="B7" s="1">
        <v>434810325</v>
      </c>
      <c r="C7" s="1">
        <v>434810325</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BAEF58-B2A6-43F7-86CD-8A70DD111239}">
  <dimension ref="A1:B9"/>
  <sheetViews>
    <sheetView workbookViewId="0">
      <selection sqref="A1:B9"/>
    </sheetView>
  </sheetViews>
  <sheetFormatPr defaultRowHeight="14.4" x14ac:dyDescent="0.3"/>
  <cols>
    <col min="1" max="1" width="12.5546875" bestFit="1" customWidth="1"/>
    <col min="2" max="2" width="19.21875" bestFit="1" customWidth="1"/>
    <col min="3" max="103" width="10.33203125" bestFit="1" customWidth="1"/>
    <col min="104" max="104" width="10.77734375" bestFit="1" customWidth="1"/>
  </cols>
  <sheetData>
    <row r="1" spans="1:2" x14ac:dyDescent="0.3">
      <c r="A1" s="2" t="s">
        <v>3</v>
      </c>
      <c r="B1" t="s">
        <v>117</v>
      </c>
    </row>
    <row r="2" spans="1:2" x14ac:dyDescent="0.3">
      <c r="A2" s="3" t="s">
        <v>10</v>
      </c>
      <c r="B2" s="1">
        <v>84738425</v>
      </c>
    </row>
    <row r="3" spans="1:2" x14ac:dyDescent="0.3">
      <c r="A3" s="3" t="s">
        <v>11</v>
      </c>
      <c r="B3" s="1">
        <v>130553250</v>
      </c>
    </row>
    <row r="4" spans="1:2" x14ac:dyDescent="0.3">
      <c r="A4" s="3" t="s">
        <v>12</v>
      </c>
      <c r="B4" s="1">
        <v>87290475</v>
      </c>
    </row>
    <row r="5" spans="1:2" x14ac:dyDescent="0.3">
      <c r="A5" s="3" t="s">
        <v>13</v>
      </c>
      <c r="B5" s="1">
        <v>64054375</v>
      </c>
    </row>
    <row r="6" spans="1:2" x14ac:dyDescent="0.3">
      <c r="A6" s="3" t="s">
        <v>14</v>
      </c>
      <c r="B6" s="1">
        <v>43352800</v>
      </c>
    </row>
    <row r="7" spans="1:2" x14ac:dyDescent="0.3">
      <c r="A7" s="3" t="s">
        <v>15</v>
      </c>
      <c r="B7" s="1">
        <v>18555150</v>
      </c>
    </row>
    <row r="8" spans="1:2" x14ac:dyDescent="0.3">
      <c r="A8" s="3" t="s">
        <v>16</v>
      </c>
      <c r="B8" s="1">
        <v>6265850</v>
      </c>
    </row>
    <row r="9" spans="1:2" x14ac:dyDescent="0.3">
      <c r="A9" s="3" t="s">
        <v>2</v>
      </c>
      <c r="B9" s="1">
        <v>434810325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 F i n a n c e _ 1 _ f 0 9 a 0 8 d f - 1 a 9 7 - 4 5 6 3 - a 0 3 c - 9 f 8 0 9 7 6 1 9 f a f < / K e y > < V a l u e   x m l n s : a = " h t t p : / / s c h e m a s . d a t a c o n t r a c t . o r g / 2 0 0 4 / 0 7 / M i c r o s o f t . A n a l y s i s S e r v i c e s . C o m m o n " > < a : H a s F o c u s > t r u e < / a : H a s F o c u s > < a : S i z e A t D p i 9 6 > 1 3 0 < / a : S i z e A t D p i 9 6 > < a : V i s i b l e > t r u e < / a : V i s i b l e > < / V a l u e > < / K e y V a l u e O f s t r i n g S a n d b o x E d i t o r . M e a s u r e G r i d S t a t e S c d E 3 5 R y > < K e y V a l u e O f s t r i n g S a n d b o x E d i t o r . M e a s u r e G r i d S t a t e S c d E 3 5 R y > < K e y > F i n a n c e _ 2 _ 3 6 c 5 4 5 9 f - 4 0 3 7 - 4 0 0 3 - b b 2 7 - 2 0 5 1 0 6 d f 4 0 0 7 < / K e y > < V a l u e   x m l n s : a = " h t t p : / / s c h e m a s . d a t a c o n t r a c t . o r g / 2 0 0 4 / 0 7 / M i c r o s o f t . A n a l y s i s S e r v i c e s . C o m m o n " > < a : H a s F o c u s > t r u e < / a : H a s F o c u s > < a : S i z e A t D p i 9 6 > 1 2 9 < / a : S i z e A t D p i 9 6 > < a : V i s i b l e > t r u e < / a : V i s i b l e > < / V a l u e > < / K e y V a l u e O f s t r i n g S a n d b o x E d i t o r . M e a s u r e G r i d S t a t e S c d E 3 5 R y > < / A r r a y O f K e y V a l u e O f s t r i n g S a n d b o x E d i t o r . M e a s u r e G r i d S t a t e S c d E 3 5 R y > ] ] > < / C u s t o m C o n t e n t > < / G e m i n i > 
</file>

<file path=customXml/item12.xml>��< ? x m l   v e r s i o n = " 1 . 0 "   e n c o d i n g = " U T F - 1 6 " ? > < G e m i n i   x m l n s = " h t t p : / / g e m i n i / p i v o t c u s t o m i z a t i o n / M a n u a l C a l c M o d e " > < C u s t o m C o n t e n t > < ! [ C D A T A [ F a l s 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P o w e r P i v o t V e r s i o n " > < C u s t o m C o n t e n t > < ! [ C D A T A [ 2 0 1 5 . 1 3 0 . 8 0 0 . 1 3 3 8 ] ] > < / C u s t o m C o n t e n t > < / G e m i n i > 
</file>

<file path=customXml/item15.xml>��< ? x m l   v e r s i o n = " 1 . 0 "   e n c o d i n g = " U T F - 1 6 " ? > < G e m i n i   x m l n s = " h t t p : / / g e m i n i / p i v o t c u s t o m i z a t i o n / S a n d b o x N o n E m p t y " > < C u s t o m C o n t e n t > < ! [ C D A T A [ 1 ] ] > < / C u s t o m C o n t e n t > < / G e m i n i > 
</file>

<file path=customXml/item16.xml>��< ? x m l   v e r s i o n = " 1 . 0 "   e n c o d i n g = " U T F - 1 6 " ? > < G e m i n i   x m l n s = " h t t p : / / g e m i n i / p i v o t c u s t o m i z a t i o n / S h o w H i d d e n " > < C u s t o m C o n t e n t > < ! [ C D A T A [ T r u e ] ] > < / C u s t o m C o n t e n t > < / G e m i n i > 
</file>

<file path=customXml/item17.xml>��< ? x m l   v e r s i o n = " 1 . 0 "   e n c o d i n g = " U T F - 1 6 " ? > < G e m i n i   x m l n s = " h t t p : / / g e m i n i / p i v o t c u s t o m i z a t i o n / T a b l e O r d e r " > < C u s t o m C o n t e n t > < ! [ C D A T A [ F i n a n c e _ 1 _ f 0 9 a 0 8 d f - 1 a 9 7 - 4 5 6 3 - a 0 3 c - 9 f 8 0 9 7 6 1 9 f a f , F i n a n c e _ 2 _ 3 6 c 5 4 5 9 f - 4 0 3 7 - 4 0 0 3 - b b 2 7 - 2 0 5 1 0 6 d f 4 0 0 7 ] ] > < / C u s t o m C o n t e n t > < / G e m i n i > 
</file>

<file path=customXml/item18.xml>��< ? x m l   v e r s i o n = " 1 . 0 "   e n c o d i n g = " U T F - 1 6 " ? > < G e m i n i   x m l n s = " h t t p : / / g e m i n i / p i v o t c u s t o m i z a t i o n / 7 7 2 0 f 5 1 7 - a f 3 2 - 4 0 3 d - a 7 d 5 - b 9 1 f 3 c 0 0 c 8 0 5 " > < C u s t o m C o n t e n t > < ! [ C D A T A [ < ? x m l   v e r s i o n = " 1 . 0 "   e n c o d i n g = " u t f - 1 6 " ? > < S e t t i n g s > < C a l c u l a t e d F i e l d s > < i t e m > < M e a s u r e N a m e > Y e a r _ i s s u e d a t e < / M e a s u r e N a m e > < D i s p l a y N a m e > Y e a r _ i s s u e d a t e < / D i s p l a y N a m e > < V i s i b l e > T r u e < / V i s i b l e > < / i t e m > < / C a l c u l a t e d F i e l d s > < S A H o s t H a s h > 0 < / S A H o s t H a s h > < G e m i n i F i e l d L i s t V i s i b l e > T r u e < / G e m i n i F i e l d L i s t V i s i b l e > < / S e t t i n g s > ] ] > < / C u s t o m C o n t e n t > < / G e m i n i > 
</file>

<file path=customXml/item19.xml>��< ? x m l   v e r s i o n = " 1 . 0 "   e n c o d i n g = " U T F - 1 6 " ? > < G e m i n i   x m l n s = " h t t p : / / g e m i n i / p i v o t c u s t o m i z a t i o n / T a b l e X M L _ F i n a n c e _ 2 _ 3 6 c 5 4 5 9 f - 4 0 3 7 - 4 0 0 3 - b b 2 7 - 2 0 5 1 0 6 d f 4 0 0 7 " > < C u s t o m C o n t e n t > < ! [ C D A T A [ < T a b l e W i d g e t G r i d S e r i a l i z a t i o n   x m l n s : x s i = " h t t p : / / w w w . w 3 . o r g / 2 0 0 1 / X M L S c h e m a - i n s t a n c e "   x m l n s : x s d = " h t t p : / / w w w . w 3 . o r g / 2 0 0 1 / X M L S c h e m a " > < C o l u m n S u g g e s t e d T y p e   / > < C o l u m n F o r m a t   / > < C o l u m n A c c u r a c y   / > < C o l u m n C u r r e n c y S y m b o l   / > < C o l u m n P o s i t i v e P a t t e r n   / > < C o l u m n N e g a t i v e P a t t e r n   / > < C o l u m n W i d t h s > < i t e m > < k e y > < s t r i n g > i d < / s t r i n g > < / k e y > < v a l u e > < i n t > 7 1 < / i n t > < / v a l u e > < / i t e m > < i t e m > < k e y > < s t r i n g > d e l i n q _ 2 y r s < / s t r i n g > < / k e y > < v a l u e > < i n t > 1 3 3 < / i n t > < / v a l u e > < / i t e m > < i t e m > < k e y > < s t r i n g > e a r l i e s t _ c r _ l i n e < / s t r i n g > < / k e y > < v a l u e > < i n t > 1 5 9 < / i n t > < / v a l u e > < / i t e m > < i t e m > < k e y > < s t r i n g > i n q _ l a s t _ 6 m t h s < / s t r i n g > < / k e y > < v a l u e > < i n t > 1 6 1 < / i n t > < / v a l u e > < / i t e m > < i t e m > < k e y > < s t r i n g > m t h s _ s i n c e _ l a s t _ d e l i n q < / s t r i n g > < / k e y > < v a l u e > < i n t > 2 2 2 < / i n t > < / v a l u e > < / i t e m > < i t e m > < k e y > < s t r i n g > m t h s _ s i n c e _ l a s t _ r e c o r d < / s t r i n g > < / k e y > < v a l u e > < i n t > 2 2 6 < / i n t > < / v a l u e > < / i t e m > < i t e m > < k e y > < s t r i n g > o p e n _ a c c < / s t r i n g > < / k e y > < v a l u e > < i n t > 1 1 6 < / i n t > < / v a l u e > < / i t e m > < i t e m > < k e y > < s t r i n g > p u b _ r e c < / s t r i n g > < / k e y > < v a l u e > < i n t > 1 0 6 < / i n t > < / v a l u e > < / i t e m > < i t e m > < k e y > < s t r i n g > r e v o l _ b a l < / s t r i n g > < / k e y > < v a l u e > < i n t > 1 1 4 < / i n t > < / v a l u e > < / i t e m > < i t e m > < k e y > < s t r i n g > r e v o l _ u t i l < / s t r i n g > < / k e y > < v a l u e > < i n t > 1 1 6 < / i n t > < / v a l u e > < / i t e m > < i t e m > < k e y > < s t r i n g > t o t a l _ a c c < / s t r i n g > < / k e y > < v a l u e > < i n t > 1 1 2 < / i n t > < / v a l u e > < / i t e m > < i t e m > < k e y > < s t r i n g > i n i t i a l _ l i s t _ s t a t u s < / s t r i n g > < / k e y > < v a l u e > < i n t > 1 7 2 < / i n t > < / v a l u e > < / i t e m > < i t e m > < k e y > < s t r i n g > o u t _ p r n c p < / s t r i n g > < / k e y > < v a l u e > < i n t > 1 2 3 < / i n t > < / v a l u e > < / i t e m > < i t e m > < k e y > < s t r i n g > o u t _ p r n c p _ i n v < / s t r i n g > < / k e y > < v a l u e > < i n t > 1 5 5 < / i n t > < / v a l u e > < / i t e m > < i t e m > < k e y > < s t r i n g > t o t a l _ p y m n t < / s t r i n g > < / k e y > < v a l u e > < i n t > 1 3 7 < / i n t > < / v a l u e > < / i t e m > < i t e m > < k e y > < s t r i n g > t o t a l _ p y m n t _ i n v < / s t r i n g > < / k e y > < v a l u e > < i n t > 1 6 9 < / i n t > < / v a l u e > < / i t e m > < i t e m > < k e y > < s t r i n g > t o t a l _ r e c _ p r n c p < / s t r i n g > < / k e y > < v a l u e > < i n t > 1 6 5 < / i n t > < / v a l u e > < / i t e m > < i t e m > < k e y > < s t r i n g > t o t a l _ r e c _ i n t < / s t r i n g > < / k e y > < v a l u e > < i n t > 1 4 0 < / i n t > < / v a l u e > < / i t e m > < i t e m > < k e y > < s t r i n g > t o t a l _ r e c _ l a t e _ f e e < / s t r i n g > < / k e y > < v a l u e > < i n t > 1 8 1 < / i n t > < / v a l u e > < / i t e m > < i t e m > < k e y > < s t r i n g > r e c o v e r i e s < / s t r i n g > < / k e y > < v a l u e > < i n t > 1 2 3 < / i n t > < / v a l u e > < / i t e m > < i t e m > < k e y > < s t r i n g > c o l l e c t i o n _ r e c o v e r y _ f e e < / s t r i n g > < / k e y > < v a l u e > < i n t > 2 2 7 < / i n t > < / v a l u e > < / i t e m > < i t e m > < k e y > < s t r i n g > l a s t _ p y m n t _ d < / s t r i n g > < / k e y > < v a l u e > < i n t > 1 4 8 < / i n t > < / v a l u e > < / i t e m > < i t e m > < k e y > < s t r i n g > l a s t _ p y m n t _ a m n t < / s t r i n g > < / k e y > < v a l u e > < i n t > 1 7 8 < / i n t > < / v a l u e > < / i t e m > < i t e m > < k e y > < s t r i n g > n e x t _ p y m n t _ d < / s t r i n g > < / k e y > < v a l u e > < i n t > 1 5 4 < / i n t > < / v a l u e > < / i t e m > < i t e m > < k e y > < s t r i n g > l a s t _ c r e d i t _ p u l l _ d < / s t r i n g > < / k e y > < v a l u e > < i n t > 1 7 9 < / 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 2 0 2 3 - 1 2 - 2 7 T 2 3 : 0 2 : 4 2 . 2 8 7 8 6 8 2 + 0 5 : 3 0 < / L a s t P r o c e s s e d T i m e > < / D a t a M o d e l i n g S a n d b o x . S e r i a l i z e d S a n d b o x E r r o r C a c h e > ] ] > < / C u s t o m C o n t e n t > < / G e m i n i > 
</file>

<file path=customXml/item3.xml>��< ? x m l   v e r s i o n = " 1 . 0 "   e n c o d i n g = " U T F - 1 6 " ? > < G e m i n i   x m l n s = " h t t p : / / g e m i n i / p i v o t c u s t o m i z a t i o n / C l i e n t W i n d o w X M L " > < C u s t o m C o n t e n t > < ! [ C D A T A [ F i n a n c e _ 2 _ 3 6 c 5 4 5 9 f - 4 0 3 7 - 4 0 0 3 - b b 2 7 - 2 0 5 1 0 6 d f 4 0 0 7 ] ] > < / C u s t o m C o n t e n t > < / G e m i n i > 
</file>

<file path=customXml/item4.xml>��< ? x m l   v e r s i o n = " 1 . 0 "   e n c o d i n g = " U T F - 1 6 " ? > < G e m i n i   x m l n s = " h t t p : / / g e m i n i / p i v o t c u s t o m i z a t i o n / I s S a n d b o x E m b e d d e d " > < C u s t o m C o n t e n t > < ! [ C D A T A [ y e s ] ] > < / C u s t o m C o n t e n t > < / G e m i n i > 
</file>

<file path=customXml/item5.xml>��< ? x m l   v e r s i o n = " 1 . 0 "   e n c o d i n g = " u t f - 1 6 " ? > < D a t a M a s h u p   s q m i d = " c d a 2 8 c e 7 - d f 5 2 - 4 3 1 9 - a 8 1 3 - a e 9 0 9 a a 1 4 f a 1 "   x m l n s = " h t t p : / / s c h e m a s . m i c r o s o f t . c o m / D a t a M a s h u p " > A A A A A O A G A A B Q S w M E F A A C A A g A M 7 a b V 5 s F Y s q p A A A A + A A A A B I A H A B D b 2 5 m a W c v U G F j a 2 F n Z S 5 4 b W w g o h g A K K A U A A A A A A A A A A A A A A A A A A A A A A A A A A A A h Y 9 L D o I w G I S v Q r q n L e A D y U 9 Z u D I R Y 2 J i 3 D a l Q i M U Q 4 v l b i 4 8 k l e Q x O f O 5 U y + S b 6 5 X 2 + Q D U 3 t X W R n V K t T F G C K P K l F W y h d p q i 3 R z 9 G G Y M t F y d e S m + E t U k G o 1 J U W X t O C H H O Y R f h t i t J S G l A D v l 6 J y r Z c F 9 p Y 7 k W E n 1 W x f 8 V Y r B / y r A Q x x G e x o s J n s 8 C I O 8 a c q W / S D g a Y w r k p 4 R l X 9 u + k 0 x q f 7 U B 8 o 5 A X i / Y A 1 B L A w Q U A A I A C A A z t p t 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M 7 a b V 7 E E p p b V A w A A S A 8 A A B M A H A B G b 3 J t d W x h c y 9 T Z W N 0 a W 9 u M S 5 t I K I Y A C i g F A A A A A A A A A A A A A A A A A A A A A A A A A A A A O 1 W S 2 8 b N x C + G / B / I L Y X G d g I k P w A m k A H V 0 p Q t 0 g q x + 6 h s I M F v R x Z b L j D L c l V o h r + 7 5 1 9 a F d a c h 3 0 1 h b 1 w Z L m G 8 7 7 G 9 J C 6 q R G d l N / T t 4 c H x 0 f 2 T U 3 I N g 7 i R x T S C Z s x h S 4 4 y N G f z e 6 M C m Q Z G 4 3 4 4 V O i w z Q j d 5 J B e O 5 R k c / 7 C i a v 7 7 / 1 Y K x 1 f / 7 B d j P T u f 3 P 3 D 8 z C 6 R q 6 2 T q b 1 f G v 0 7 e W W L y 1 f L 0 + / Z q 5 0 / N j p n y / f 0 + 2 L 5 / q T V m g 4 p t F G O U 7 u J T u K 7 B S i Z S Q d m F s V R z O Z a F R n a 2 f Q s Z m 8 x 1 U L i 4 2 w y P Z / G 7 L r Q D m 7 c V s G s + z r + o B E + n c R 1 u t 9 F F E B G m G A / A h e U U 0 S 5 3 / I H U m y Q R j 6 q K x O z u 0 Z + q d R N y h U 3 d u Z M s W 9 y v u b 4 S B Z v t z l 0 5 m 4 N R 7 v S J q s j L k E 7 C v i P n 5 4 i K S i z K 3 Q X Z + N S 7 z l m T 1 E G 2 Q O Y J A Q p z T H h G T o f W h U o Q H w b T C R u S M E R x L A o P V U a V O Z s J 3 b w 1 V V C S e q G O y B g C V Q T d P w R O q s S r e N K l Y M T s P h o K E 3 P p C 0 e k j A C W Z 4 4 6 V Q Y U Y C P b u 1 B a 5 1 B o r 8 g 1 X M t c w / m i A V X l H L q 1 2 Q D R q 5 k y k u 6 J J S I K 6 x f A G s L S M R O L q g W X R 8 G z u T b s s q 5 4 u h B A m z q 6 x c m 1 9 b P O l y L P 2 W e 0 O z 7 A B f C V C H 5 k H C y 1 5 / n k + M j i c E x D i 2 O 6 b 9 i c U y / t T j O / + O L Q 1 D e + E c y 3 Z Y 6 f R C 4 U R K s S 1 K T k B p 4 M 1 0 e V Z w U L j K 3 D h g o p Y m V Z a U r t d q b N 2 x 9 N Q O p N s J T 0 z n Q J k s D v M x p Q 9 A h H z C w 0 S p 5 4 G o I K p x U A 6 v K a d p U Y X 8 S p Z M E K k n R D n B a F 8 R o g 2 n u H 2 + h Z r H 2 4 N p x t R N C W 7 d D h / Z y p U H 1 a P 0 P a 8 g X f J S 4 o l Y n K 4 C A U t m l c i G C D Y C p V q p + V i S N 3 n b A T N X x O p 3 A 0 u x A H i 4 H U r 3 7 x 9 s e V M d T W k u S d A q l e h 7 + 3 k o L L r S a h R + I J C B + 0 h J H 7 Z O k m h M R U R z t s u l E U S u j g M p z P 0 s U 4 y u k S 6 l j / N u v O S / v 4 M 5 A x / s a q 7 7 X z G 8 3 y Y H p P s F D l P Z Z P M z b Y a r u s 3 O P j w c M P O T c A c E G K H X A I o 8 3 P a Y E q B H g g j f 8 4 W k / H O 8 X 5 r k / w I G Z 7 Q 9 p a C 4 D 2 / j / Z v 1 j m 9 W R 9 A r p t V L e t N c F p 0 / T U f R S i I a a Q S q T 5 d 2 R m A F P 1 2 x B C Y 0 b 2 S + r 3 6 j 7 o 7 v m N U n v g L 1 b o v N O P s g o v a E o O E q X q + b l E o 7 C i 5 V i m B f W 6 W w X g l y x u w b 8 R C Y m z K 0 B K d B J x E B Z 6 O P T H T 4 N 4 6 c 7 / L T B o + u z q I v + I 2 T U H L F 7 b X V B 1 0 A j H r 2 Q Z v z U F v F 5 3 y 7 y L G y 3 B D q 7 / Q D K V 1 J b k M 7 y 4 T 3 R t / 7 m L 1 B L A Q I t A B Q A A g A I A D O 2 m 1 e b B W L K q Q A A A P g A A A A S A A A A A A A A A A A A A A A A A A A A A A B D b 2 5 m a W c v U G F j a 2 F n Z S 5 4 b W x Q S w E C L Q A U A A I A C A A z t p t X D 8 r p q 6 Q A A A D p A A A A E w A A A A A A A A A A A A A A A A D 1 A A A A W 0 N v b n R l b n R f V H l w Z X N d L n h t b F B L A Q I t A B Q A A g A I A D O 2 m 1 e x B K a W 1 Q M A A E g P A A A T A A A A A A A A A A A A A A A A A O Y B A A B G b 3 J t d W x h c y 9 T Z W N 0 a W 9 u M S 5 t U E s F B g A A A A A D A A M A w g A A A A g G 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u B Q A A A A A A A A v l A 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Z p b m F u Y 2 V f M 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D b 2 x 1 b W 5 U e X B l c y I g V m F s d W U 9 I n N B d 0 1 E Q X d V R 0 J B V U d C Z 1 l H Q m d N R 0 N R W U d C Z 1 l H Q m d Z R i I g L z 4 8 R W 5 0 c n k g V H l w Z T 0 i R m l s b E N v b H V t b k 5 h b W V z I i B W Y W x 1 Z T 0 i c 1 s m c X V v d D t p Z C Z x d W 9 0 O y w m c X V v d D t t Z W 1 i Z X J f a W Q m c X V v d D s s J n F 1 b 3 Q 7 b G 9 h b l 9 h b W 5 0 J n F 1 b 3 Q 7 L C Z x d W 9 0 O 2 Z 1 b m R l Z F 9 h b W 5 0 J n F 1 b 3 Q 7 L C Z x d W 9 0 O 2 Z 1 b m R l Z F 9 h b W 5 0 X 2 l u d i Z x d W 9 0 O y w m c X V v d D t 0 Z X J t J n F 1 b 3 Q 7 L C Z x d W 9 0 O 2 l u d F 9 y Y X R l J n F 1 b 3 Q 7 L C Z x d W 9 0 O 2 l u c 3 R h b G x t Z W 5 0 J n F 1 b 3 Q 7 L C Z x d W 9 0 O 2 d y Y W R l J n F 1 b 3 Q 7 L C Z x d W 9 0 O 3 N 1 Y l 9 n c m F k Z S Z x d W 9 0 O y w m c X V v d D t l b X B f d G l 0 b G U m c X V v d D s s J n F 1 b 3 Q 7 Z W 1 w X 2 x l b m d 0 a C Z x d W 9 0 O y w m c X V v d D t o b 2 1 l X 2 9 3 b m V y c 2 h p c C Z x d W 9 0 O y w m c X V v d D t h b m 5 1 Y W x f a W 5 j J n F 1 b 3 Q 7 L C Z x d W 9 0 O 3 Z l c m l m a W N h d G l v b l 9 z d G F 0 d X M m c X V v d D s s J n F 1 b 3 Q 7 a X N z d W V f Z C Z x d W 9 0 O y w m c X V v d D t s b 2 F u X 3 N 0 Y X R 1 c y Z x d W 9 0 O y w m c X V v d D t w e W 1 u d F 9 w b G F u J n F 1 b 3 Q 7 L C Z x d W 9 0 O 2 R l c 2 M m c X V v d D s s J n F 1 b 3 Q 7 c H V y c G 9 z Z S Z x d W 9 0 O y w m c X V v d D t 0 a X R s Z S Z x d W 9 0 O y w m c X V v d D t 6 a X B f Y 2 9 k Z S Z x d W 9 0 O y w m c X V v d D t h Z G R y X 3 N 0 Y X R l J n F 1 b 3 Q 7 L C Z x d W 9 0 O 2 R 0 a S Z x d W 9 0 O 1 0 i I C 8 + P E V u d H J 5 I F R 5 c G U 9 I k Z p b G x T d G F 0 d X M i I F Z h b H V l P S J z Q 2 9 t c G x l d G U i I C 8 + P E V u d H J 5 I F R 5 c G U 9 I l J l b G F 0 a W 9 u c 2 h p c E l u Z m 9 D b 2 5 0 Y W l u Z X I i I F Z h b H V l P S J z e y Z x d W 9 0 O 2 N v b H V t b k N v d W 5 0 J n F 1 b 3 Q 7 O j I 0 L C Z x d W 9 0 O 2 t l e U N v b H V t b k 5 h b W V z J n F 1 b 3 Q 7 O l t d L C Z x d W 9 0 O 3 F 1 Z X J 5 U m V s Y X R p b 2 5 z a G l w c y Z x d W 9 0 O z p b X S w m c X V v d D t j 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G a W 5 h b m N l X z E v Q 2 h h b m d l Z C B U e X B l L n t l b X B f d G l 0 b G U s M T B 9 J n F 1 b 3 Q 7 L C Z x d W 9 0 O 1 N l Y 3 R p b 2 4 x L 0 Z p b m F u Y 2 V f M S 9 D a G F u Z 2 V k I F R 5 c G U u e 2 V t c F 9 s Z W 5 n d G g s M T F 9 J n F 1 b 3 Q 7 L C Z x d W 9 0 O 1 N l Y 3 R p b 2 4 x L 0 Z p b m F u Y 2 V f M S 9 D a G F u Z 2 V k I F R 5 c G U u e 2 h v b W V f b 3 d u Z X J z a G l w L D E y f S Z x d W 9 0 O y w m c X V v d D t T Z W N 0 a W 9 u M S 9 G a W 5 h b m N l X z E v Q 2 h h b m d l Z C B U e X B l L n t h b m 5 1 Y W x f a W 5 j L D E z f S Z x d W 9 0 O y w m c X V v d D t T Z W N 0 a W 9 u M S 9 G a W 5 h b m N l X z E v Q 2 h h b m d l Z C B U e X B l L n t 2 Z X J p Z m l j Y X R p b 2 5 f c 3 R h d H V z L D E 0 f S Z x d W 9 0 O y w m c X V v d D t T Z W N 0 a W 9 u M S 9 G a W 5 h b m N l X z E v Q 2 h h b m d l Z C B U e X B l L n t p c 3 N 1 Z V 9 k L D E 1 f S Z x d W 9 0 O y w m c X V v d D t T Z W N 0 a W 9 u M S 9 G a W 5 h b m N l X z E v Q 2 h h b m d l Z C B U e X B l L n t s b 2 F u X 3 N 0 Y X R 1 c y w x N n 0 m c X V v d D s s J n F 1 b 3 Q 7 U 2 V j d G l v b j E v R m l u Y W 5 j Z V 8 x L 0 N o Y W 5 n Z W Q g V H l w Z S 5 7 c H l t b n R f c G x h b i w x N 3 0 m c X V v d D s s J n F 1 b 3 Q 7 U 2 V j d G l v b j E v R m l u Y W 5 j Z V 8 x L 0 N o Y W 5 n Z W Q g V H l w Z S 5 7 Z G V z Y y w x O H 0 m c X V v d D s s J n F 1 b 3 Q 7 U 2 V j d G l v b j E v R m l u Y W 5 j Z V 8 x L 0 N o Y W 5 n Z W Q g V H l w Z S 5 7 c H V y c G 9 z Z S w x O X 0 m c X V v d D s s J n F 1 b 3 Q 7 U 2 V j d G l v b j E v R m l u Y W 5 j Z V 8 x L 0 N o Y W 5 n Z W Q g V H l w Z S 5 7 d G l 0 b G U s M j B 9 J n F 1 b 3 Q 7 L C Z x d W 9 0 O 1 N l Y 3 R p b 2 4 x L 0 Z p b m F u Y 2 V f M S 9 D a G F u Z 2 V k I F R 5 c G U u e 3 p p c F 9 j b 2 R l L D I x f S Z x d W 9 0 O y w m c X V v d D t T Z W N 0 a W 9 u M S 9 G a W 5 h b m N l X z E v Q 2 h h b m d l Z C B U e X B l L n t h Z G R y X 3 N 0 Y X R l L D I y f S Z x d W 9 0 O y w m c X V v d D t T Z W N 0 a W 9 u M S 9 G a W 5 h b m N l X z E v Q 2 h h b m d l Z C B U e X B l L n t k d G k s M j N 9 J n F 1 b 3 Q 7 X S w m c X V v d D t D b 2 x 1 b W 5 D b 3 V u d C Z x d W 9 0 O z o y N C w m c X V v d D t L Z X l D b 2 x 1 b W 5 O Y W 1 l c y Z x d W 9 0 O z p b X S w m c X V v d D t D 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G a W 5 h b m N l X z E v Q 2 h h b m d l Z C B U e X B l L n t l b X B f d G l 0 b G U s M T B 9 J n F 1 b 3 Q 7 L C Z x d W 9 0 O 1 N l Y 3 R p b 2 4 x L 0 Z p b m F u Y 2 V f M S 9 D a G F u Z 2 V k I F R 5 c G U u e 2 V t c F 9 s Z W 5 n d G g s M T F 9 J n F 1 b 3 Q 7 L C Z x d W 9 0 O 1 N l Y 3 R p b 2 4 x L 0 Z p b m F u Y 2 V f M S 9 D a G F u Z 2 V k I F R 5 c G U u e 2 h v b W V f b 3 d u Z X J z a G l w L D E y f S Z x d W 9 0 O y w m c X V v d D t T Z W N 0 a W 9 u M S 9 G a W 5 h b m N l X z E v Q 2 h h b m d l Z C B U e X B l L n t h b m 5 1 Y W x f a W 5 j L D E z f S Z x d W 9 0 O y w m c X V v d D t T Z W N 0 a W 9 u M S 9 G a W 5 h b m N l X z E v Q 2 h h b m d l Z C B U e X B l L n t 2 Z X J p Z m l j Y X R p b 2 5 f c 3 R h d H V z L D E 0 f S Z x d W 9 0 O y w m c X V v d D t T Z W N 0 a W 9 u M S 9 G a W 5 h b m N l X z E v Q 2 h h b m d l Z C B U e X B l L n t p c 3 N 1 Z V 9 k L D E 1 f S Z x d W 9 0 O y w m c X V v d D t T Z W N 0 a W 9 u M S 9 G a W 5 h b m N l X z E v Q 2 h h b m d l Z C B U e X B l L n t s b 2 F u X 3 N 0 Y X R 1 c y w x N n 0 m c X V v d D s s J n F 1 b 3 Q 7 U 2 V j d G l v b j E v R m l u Y W 5 j Z V 8 x L 0 N o Y W 5 n Z W Q g V H l w Z S 5 7 c H l t b n R f c G x h b i w x N 3 0 m c X V v d D s s J n F 1 b 3 Q 7 U 2 V j d G l v b j E v R m l u Y W 5 j Z V 8 x L 0 N o Y W 5 n Z W Q g V H l w Z S 5 7 Z G V z Y y w x O H 0 m c X V v d D s s J n F 1 b 3 Q 7 U 2 V j d G l v b j E v R m l u Y W 5 j Z V 8 x L 0 N o Y W 5 n Z W Q g V H l w Z S 5 7 c H V y c G 9 z Z S w x O X 0 m c X V v d D s s J n F 1 b 3 Q 7 U 2 V j d G l v b j E v R m l u Y W 5 j Z V 8 x L 0 N o Y W 5 n Z W Q g V H l w Z S 5 7 d G l 0 b G U s M j B 9 J n F 1 b 3 Q 7 L C Z x d W 9 0 O 1 N l Y 3 R p b 2 4 x L 0 Z p b m F u Y 2 V f M S 9 D a G F u Z 2 V k I F R 5 c G U u e 3 p p c F 9 j b 2 R l L D I x f S Z x d W 9 0 O y w m c X V v d D t T Z W N 0 a W 9 u M S 9 G a W 5 h b m N l X z E v Q 2 h h b m d l Z C B U e X B l L n t h Z G R y X 3 N 0 Y X R l L D I y f S Z x d W 9 0 O y w m c X V v d D t T Z W N 0 a W 9 u M S 9 G a W 5 h b m N l X z E v Q 2 h h b m d l Z C B U e X B l L n t k d G k s M j N 9 J n F 1 b 3 Q 7 X S w m c X V v d D t S Z W x h d G l v b n N o a X B J b m Z v J n F 1 b 3 Q 7 O l t d f S I g L z 4 8 R W 5 0 c n k g V H l w Z T 0 i R m l s b E x h c 3 R V c G R h d G V k I i B W Y W x 1 Z T 0 i Z D I w M j M t M T I t M j d U M D c 6 M j Y 6 M D g u N T I 1 M D I 0 O F o i I C 8 + P E V u d H J 5 I F R 5 c G U 9 I k Z p b G x F c n J v c k N v Z G U i I F Z h b H V l P S J z V W 5 r b m 9 3 b i I g L z 4 8 R W 5 0 c n k g V H l w Z T 0 i Q W R k Z W R U b 0 R h d G F N b 2 R l b C I g V m F s d W U 9 I m w w I i A v P j x F b n R y e S B U e X B l P S J O Y X Z p Z 2 F 0 a W 9 u U 3 R l c E 5 h b W U i I F Z h b H V l P S J z T m F 2 a W d h d G l v b i I g L z 4 8 L 1 N 0 Y W J s Z U V u d H J p Z X M + P C 9 J d G V t P j x J d G V t P j x J d G V t T G 9 j Y X R p b 2 4 + P E l 0 Z W 1 U e X B l P k Z v c m 1 1 b G E 8 L 0 l 0 Z W 1 U e X B l P j x J d G V t U G F 0 a D 5 T Z W N 0 a W 9 u M S 9 G a W 5 h b m N l X z E v U 2 9 1 c m N l P C 9 J d G V t U G F 0 a D 4 8 L 0 l 0 Z W 1 M b 2 N h d G l v b j 4 8 U 3 R h Y m x l R W 5 0 c m l l c y A v P j w v S X R l b T 4 8 S X R l b T 4 8 S X R l b U x v Y 2 F 0 a W 9 u P j x J d G V t V H l w Z T 5 G b 3 J t d W x h P C 9 J d G V t V H l w Z T 4 8 S X R l b V B h d G g + U 2 V j d G l v b j E v R m l u Y W 5 j Z V 8 x L 1 B y b 2 1 v d G V k J T I w S G V h Z G V y c z w v S X R l b V B h d G g + P C 9 J d G V t T G 9 j Y X R p b 2 4 + P F N 0 Y W J s Z U V u d H J p Z X M g L z 4 8 L 0 l 0 Z W 0 + P E l 0 Z W 0 + P E l 0 Z W 1 M b 2 N h d G l v b j 4 8 S X R l b V R 5 c G U + R m 9 y b X V s Y T w v S X R l b V R 5 c G U + P E l 0 Z W 1 Q Y X R o P l N l Y 3 R p b 2 4 x L 0 Z p b m F u Y 2 V f M S 9 D a G F u Z 2 V k J T I w V H l w Z T w v S X R l b V B h d G g + P C 9 J d G V t T G 9 j Y X R p b 2 4 + P F N 0 Y W J s Z U V u d H J p Z X M g L z 4 8 L 0 l 0 Z W 0 + P E l 0 Z W 0 + P E l 0 Z W 1 M b 2 N h d G l v b j 4 8 S X R l b V R 5 c G U + R m 9 y b X V s Y T w v S X R l b V R 5 c G U + P E l 0 Z W 1 Q Y X R o P l N l Y 3 R p b 2 4 x L 0 Z p b m F u Y 2 V f M 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D b 2 x 1 b W 5 U e X B l c y I g V m F s d W U 9 I n N B d 0 1 K Q X d Z R 0 F 3 T U R C Q U 1 H Q X d N R k J R V U Z C U V V G Q 1 F V R 0 N R P T 0 i I C 8 + P E V u d H J 5 I F R 5 c G U 9 I k Z p b G x D b 2 x 1 b W 5 O Y W 1 l c y I g V m F s d W U 9 I n N b J n F 1 b 3 Q 7 a W Q m c X V v d D s s J n F 1 b 3 Q 7 Z G V s a W 5 x X z J 5 c n M m c X V v d D s s J n F 1 b 3 Q 7 Z W F y b G l l c 3 R f Y 3 J f b G l u Z S Z x d W 9 0 O y w m c X V v d D t p b n F f b G F z d F 8 2 b X R o c y Z x d W 9 0 O y w m c X V v d D t t d G h z X 3 N p b m N l X 2 x h c 3 R f Z G V s a W 5 x J n F 1 b 3 Q 7 L C Z x d W 9 0 O 2 1 0 a H N f c 2 l u Y 2 V f b G F z d F 9 y Z W N v c m Q m c X V v d D s s J n F 1 b 3 Q 7 b 3 B l b l 9 h Y 2 M m c X V v d D s s J n F 1 b 3 Q 7 c H V i X 3 J l Y y Z x d W 9 0 O y w m c X V v d D t y Z X Z v b F 9 i Y W w m c X V v d D s s J n F 1 b 3 Q 7 c m V 2 b 2 x f d X R p b C Z x d W 9 0 O y w m c X V v d D t 0 b 3 R h b F 9 h Y 2 M m c X V v d D s s J n F 1 b 3 Q 7 a W 5 p d G l h b F 9 s a X N 0 X 3 N 0 Y X R 1 c y Z x d W 9 0 O y w m c X V v d D t v d X R f c H J u Y 3 A m c X V v d D s s J n F 1 b 3 Q 7 b 3 V 0 X 3 B y b m N w X 2 l u d i Z x d W 9 0 O y w m c X V v d D t 0 b 3 R h b F 9 w e W 1 u d C Z x d W 9 0 O y w m c X V v d D t 0 b 3 R h b F 9 w e W 1 u d F 9 p b n Y m c X V v d D s s J n F 1 b 3 Q 7 d G 9 0 Y W x f c m V j X 3 B y b m N w J n F 1 b 3 Q 7 L C Z x d W 9 0 O 3 R v d G F s X 3 J l Y 1 9 p b n Q m c X V v d D s s J n F 1 b 3 Q 7 d G 9 0 Y W x f c m V j X 2 x h d G V f Z m V l J n F 1 b 3 Q 7 L C Z x d W 9 0 O 3 J l Y 2 9 2 Z X J p Z X M m c X V v d D s s J n F 1 b 3 Q 7 Y 2 9 s b G V j d G l v b l 9 y Z W N v d m V y e V 9 m Z W U m c X V v d D s s J n F 1 b 3 Q 7 b G F z d F 9 w e W 1 u d F 9 k J n F 1 b 3 Q 7 L C Z x d W 9 0 O 2 x h c 3 R f c H l t b n R f Y W 1 u d C Z x d W 9 0 O y w m c X V v d D t u Z X h 0 X 3 B 5 b W 5 0 X 2 Q m c X V v d D s s J n F 1 b 3 Q 7 b G F z d F 9 j c m V k a X R f c H V s b F 9 k 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0 Z p b m F u Y 2 V f M i 9 D a G F u Z 2 V k I F R 5 c G U u e 2 l k L D B 9 J n F 1 b 3 Q 7 L C Z x d W 9 0 O 1 N l Y 3 R p b 2 4 x L 0 Z p b m F u Y 2 V f M i 9 D a G F u Z 2 V k I F R 5 c G U u e 2 R l b G l u c V 8 y e X J z L D F 9 J n F 1 b 3 Q 7 L C Z x d W 9 0 O 1 N l Y 3 R p b 2 4 x L 0 Z p b m F u Y 2 V f M i 9 D a G F u Z 2 V k I F R 5 c G U u e 2 V h c m x p Z X N 0 X 2 N y X 2 x p b m U s M n 0 m c X V v d D s s J n F 1 b 3 Q 7 U 2 V j d G l v b j E v R m l u Y W 5 j Z V 8 y L 0 N o Y W 5 n Z W Q g V H l w Z S 5 7 a W 5 x X 2 x h c 3 R f N m 1 0 a H M s M 3 0 m c X V v d D s s J n F 1 b 3 Q 7 U 2 V j d G l v b j E v R m l u Y W 5 j Z V 8 y L 0 N o Y W 5 n Z W Q g V H l w Z S 5 7 b X R o c 1 9 z a W 5 j Z V 9 s Y X N 0 X 2 R l b G l u c S w 0 f S Z x d W 9 0 O y w m c X V v d D t T Z W N 0 a W 9 u M S 9 G a W 5 h b m N l X z I v Q 2 h h b m d l Z C B U e X B l L n t t d G h z X 3 N p b m N l X 2 x h c 3 R f c m V j b 3 J k L D V 9 J n F 1 b 3 Q 7 L C Z x d W 9 0 O 1 N l Y 3 R p b 2 4 x L 0 Z p b m F u Y 2 V f M i 9 D a G F u Z 2 V k I F R 5 c G U u e 2 9 w Z W 5 f Y W N j L D Z 9 J n F 1 b 3 Q 7 L C Z x d W 9 0 O 1 N l Y 3 R p b 2 4 x L 0 Z p b m F u Y 2 V f M i 9 D a G F u Z 2 V k I F R 5 c G U u e 3 B 1 Y l 9 y Z W M s N 3 0 m c X V v d D s s J n F 1 b 3 Q 7 U 2 V j d G l v b j E v R m l u Y W 5 j Z V 8 y L 0 N o Y W 5 n Z W Q g V H l w Z S 5 7 c m V 2 b 2 x f Y m F s L D h 9 J n F 1 b 3 Q 7 L C Z x d W 9 0 O 1 N l Y 3 R p b 2 4 x L 0 Z p b m F u Y 2 V f M i 9 D a G F u Z 2 V k I F R 5 c G U u e 3 J l d m 9 s X 3 V 0 a W w s O X 0 m c X V v d D s s J n F 1 b 3 Q 7 U 2 V j d G l v b j E v R m l u Y W 5 j Z V 8 y L 0 N o Y W 5 n Z W Q g V H l w Z S 5 7 d G 9 0 Y W x f Y W N j L D E w f S Z x d W 9 0 O y w m c X V v d D t T Z W N 0 a W 9 u M S 9 G a W 5 h b m N l X z I v Q 2 h h b m d l Z C B U e X B l L n t p b m l 0 a W F s X 2 x p c 3 R f c 3 R h d H V z L D E x f S Z x d W 9 0 O y w m c X V v d D t T Z W N 0 a W 9 u M S 9 G a W 5 h b m N l X z I v Q 2 h h b m d l Z C B U e X B l L n t v d X R f c H J u Y 3 A s M T J 9 J n F 1 b 3 Q 7 L C Z x d W 9 0 O 1 N l Y 3 R p b 2 4 x L 0 Z p b m F u Y 2 V f M i 9 D a G F u Z 2 V k I F R 5 c G U u e 2 9 1 d F 9 w c m 5 j c F 9 p b n Y s M T N 9 J n F 1 b 3 Q 7 L C Z x d W 9 0 O 1 N l Y 3 R p b 2 4 x L 0 Z p b m F u Y 2 V f M i 9 D a G F u Z 2 V k I F R 5 c G U u e 3 R v d G F s X 3 B 5 b W 5 0 L D E 0 f S Z x d W 9 0 O y w m c X V v d D t T Z W N 0 a W 9 u M S 9 G a W 5 h b m N l X z I v Q 2 h h b m d l Z C B U e X B l L n t 0 b 3 R h b F 9 w e W 1 u d F 9 p b n Y s M T V 9 J n F 1 b 3 Q 7 L C Z x d W 9 0 O 1 N l Y 3 R p b 2 4 x L 0 Z p b m F u Y 2 V f M i 9 D a G F u Z 2 V k I F R 5 c G U u e 3 R v d G F s X 3 J l Y 1 9 w c m 5 j c C w x N n 0 m c X V v d D s s J n F 1 b 3 Q 7 U 2 V j d G l v b j E v R m l u Y W 5 j Z V 8 y L 0 N o Y W 5 n Z W Q g V H l w Z S 5 7 d G 9 0 Y W x f c m V j X 2 l u d C w x N 3 0 m c X V v d D s s J n F 1 b 3 Q 7 U 2 V j d G l v b j E v R m l u Y W 5 j Z V 8 y L 0 N o Y W 5 n Z W Q g V H l w Z S 5 7 d G 9 0 Y W x f c m V j X 2 x h d G V f Z m V l L D E 4 f S Z x d W 9 0 O y w m c X V v d D t T Z W N 0 a W 9 u M S 9 G a W 5 h b m N l X z I v Q 2 h h b m d l Z C B U e X B l L n t y Z W N v d m V y a W V z L D E 5 f S Z x d W 9 0 O y w m c X V v d D t T Z W N 0 a W 9 u M S 9 G a W 5 h b m N l X z I v Q 2 h h b m d l Z C B U e X B l L n t j b 2 x s Z W N 0 a W 9 u X 3 J l Y 2 9 2 Z X J 5 X 2 Z l Z S w y M H 0 m c X V v d D s s J n F 1 b 3 Q 7 U 2 V j d G l v b j E v R m l u Y W 5 j Z V 8 y L 0 N o Y W 5 n Z W Q g V H l w Z S 5 7 b G F z d F 9 w e W 1 u d F 9 k L D I x f S Z x d W 9 0 O y w m c X V v d D t T Z W N 0 a W 9 u M S 9 G a W 5 h b m N l X z I v Q 2 h h b m d l Z C B U e X B l L n t s Y X N 0 X 3 B 5 b W 5 0 X 2 F t b n Q s M j J 9 J n F 1 b 3 Q 7 L C Z x d W 9 0 O 1 N l Y 3 R p b 2 4 x L 0 Z p b m F u Y 2 V f M i 9 D a G F u Z 2 V k I F R 5 c G U u e 2 5 l e H R f c H l t b n R f Z C w y M 3 0 m c X V v d D s s J n F 1 b 3 Q 7 U 2 V j d G l v b j E v R m l u Y W 5 j Z V 8 y L 0 N o Y W 5 n Z W Q g V H l w Z S 5 7 b G F z d F 9 j c m V k a X R f c H V s b F 9 k L D I 0 f S Z x d W 9 0 O 1 0 s J n F 1 b 3 Q 7 Q 2 9 s d W 1 u Q 2 9 1 b n Q m c X V v d D s 6 M j U s J n F 1 b 3 Q 7 S 2 V 5 Q 2 9 s d W 1 u T m F t Z X M m c X V v d D s 6 W 1 0 s J n F 1 b 3 Q 7 Q 2 9 s d W 1 u S W R l b n R p d G l l c y Z x d W 9 0 O z p b J n F 1 b 3 Q 7 U 2 V j d G l v b j E v R m l u Y W 5 j Z V 8 y L 0 N o Y W 5 n Z W Q g V H l w Z S 5 7 a W Q s M H 0 m c X V v d D s s J n F 1 b 3 Q 7 U 2 V j d G l v b j E v R m l u Y W 5 j Z V 8 y L 0 N o Y W 5 n Z W Q g V H l w Z S 5 7 Z G V s a W 5 x X z J 5 c n M s M X 0 m c X V v d D s s J n F 1 b 3 Q 7 U 2 V j d G l v b j E v R m l u Y W 5 j Z V 8 y L 0 N o Y W 5 n Z W Q g V H l w Z S 5 7 Z W F y b G l l c 3 R f Y 3 J f b G l u Z S w y f S Z x d W 9 0 O y w m c X V v d D t T Z W N 0 a W 9 u M S 9 G a W 5 h b m N l X z I v Q 2 h h b m d l Z C B U e X B l L n t p b n F f b G F z d F 8 2 b X R o c y w z f S Z x d W 9 0 O y w m c X V v d D t T Z W N 0 a W 9 u M S 9 G a W 5 h b m N l X z I v Q 2 h h b m d l Z C B U e X B l L n t t d G h z X 3 N p b m N l X 2 x h c 3 R f Z G V s a W 5 x L D R 9 J n F 1 b 3 Q 7 L C Z x d W 9 0 O 1 N l Y 3 R p b 2 4 x L 0 Z p b m F u Y 2 V f M i 9 D a G F u Z 2 V k I F R 5 c G U u e 2 1 0 a H N f c 2 l u Y 2 V f b G F z d F 9 y Z W N v c m Q s N X 0 m c X V v d D s s J n F 1 b 3 Q 7 U 2 V j d G l v b j E v R m l u Y W 5 j Z V 8 y L 0 N o Y W 5 n Z W Q g V H l w Z S 5 7 b 3 B l b l 9 h Y 2 M s N n 0 m c X V v d D s s J n F 1 b 3 Q 7 U 2 V j d G l v b j E v R m l u Y W 5 j Z V 8 y L 0 N o Y W 5 n Z W Q g V H l w Z S 5 7 c H V i X 3 J l Y y w 3 f S Z x d W 9 0 O y w m c X V v d D t T Z W N 0 a W 9 u M S 9 G a W 5 h b m N l X z I v Q 2 h h b m d l Z C B U e X B l L n t y Z X Z v b F 9 i Y W w s O H 0 m c X V v d D s s J n F 1 b 3 Q 7 U 2 V j d G l v b j E v R m l u Y W 5 j Z V 8 y L 0 N o Y W 5 n Z W Q g V H l w Z S 5 7 c m V 2 b 2 x f d X R p b C w 5 f S Z x d W 9 0 O y w m c X V v d D t T Z W N 0 a W 9 u M S 9 G a W 5 h b m N l X z I v Q 2 h h b m d l Z C B U e X B l L n t 0 b 3 R h b F 9 h Y 2 M s M T B 9 J n F 1 b 3 Q 7 L C Z x d W 9 0 O 1 N l Y 3 R p b 2 4 x L 0 Z p b m F u Y 2 V f M i 9 D a G F u Z 2 V k I F R 5 c G U u e 2 l u a X R p Y W x f b G l z d F 9 z d G F 0 d X M s M T F 9 J n F 1 b 3 Q 7 L C Z x d W 9 0 O 1 N l Y 3 R p b 2 4 x L 0 Z p b m F u Y 2 V f M i 9 D a G F u Z 2 V k I F R 5 c G U u e 2 9 1 d F 9 w c m 5 j c C w x M n 0 m c X V v d D s s J n F 1 b 3 Q 7 U 2 V j d G l v b j E v R m l u Y W 5 j Z V 8 y L 0 N o Y W 5 n Z W Q g V H l w Z S 5 7 b 3 V 0 X 3 B y b m N w X 2 l u d i w x M 3 0 m c X V v d D s s J n F 1 b 3 Q 7 U 2 V j d G l v b j E v R m l u Y W 5 j Z V 8 y L 0 N o Y W 5 n Z W Q g V H l w Z S 5 7 d G 9 0 Y W x f c H l t b n Q s M T R 9 J n F 1 b 3 Q 7 L C Z x d W 9 0 O 1 N l Y 3 R p b 2 4 x L 0 Z p b m F u Y 2 V f M i 9 D a G F u Z 2 V k I F R 5 c G U u e 3 R v d G F s X 3 B 5 b W 5 0 X 2 l u d i w x N X 0 m c X V v d D s s J n F 1 b 3 Q 7 U 2 V j d G l v b j E v R m l u Y W 5 j Z V 8 y L 0 N o Y W 5 n Z W Q g V H l w Z S 5 7 d G 9 0 Y W x f c m V j X 3 B y b m N w L D E 2 f S Z x d W 9 0 O y w m c X V v d D t T Z W N 0 a W 9 u M S 9 G a W 5 h b m N l X z I v Q 2 h h b m d l Z C B U e X B l L n t 0 b 3 R h b F 9 y Z W N f a W 5 0 L D E 3 f S Z x d W 9 0 O y w m c X V v d D t T Z W N 0 a W 9 u M S 9 G a W 5 h b m N l X z I v Q 2 h h b m d l Z C B U e X B l L n t 0 b 3 R h b F 9 y Z W N f b G F 0 Z V 9 m Z W U s M T h 9 J n F 1 b 3 Q 7 L C Z x d W 9 0 O 1 N l Y 3 R p b 2 4 x L 0 Z p b m F u Y 2 V f M i 9 D a G F u Z 2 V k I F R 5 c G U u e 3 J l Y 2 9 2 Z X J p Z X M s M T l 9 J n F 1 b 3 Q 7 L C Z x d W 9 0 O 1 N l Y 3 R p b 2 4 x L 0 Z p b m F u Y 2 V f M i 9 D a G F u Z 2 V k I F R 5 c G U u e 2 N v b G x l Y 3 R p b 2 5 f c m V j b 3 Z l c n l f Z m V l L D I w f S Z x d W 9 0 O y w m c X V v d D t T Z W N 0 a W 9 u M S 9 G a W 5 h b m N l X z I v Q 2 h h b m d l Z C B U e X B l L n t s Y X N 0 X 3 B 5 b W 5 0 X 2 Q s M j F 9 J n F 1 b 3 Q 7 L C Z x d W 9 0 O 1 N l Y 3 R p b 2 4 x L 0 Z p b m F u Y 2 V f M i 9 D a G F u Z 2 V k I F R 5 c G U u e 2 x h c 3 R f c H l t b n R f Y W 1 u d C w y M n 0 m c X V v d D s s J n F 1 b 3 Q 7 U 2 V j d G l v b j E v R m l u Y W 5 j Z V 8 y L 0 N o Y W 5 n Z W Q g V H l w Z S 5 7 b m V 4 d F 9 w e W 1 u d F 9 k L D I z f S Z x d W 9 0 O y w m c X V v d D t T Z W N 0 a W 9 u M S 9 G a W 5 h b m N l X z I v Q 2 h h b m d l Z C B U e X B l L n t s Y X N 0 X 2 N y Z W R p d F 9 w d W x s X 2 Q s M j R 9 J n F 1 b 3 Q 7 X S w m c X V v d D t S Z W x h d G l v b n N o a X B J b m Z v J n F 1 b 3 Q 7 O l t d f S I g L z 4 8 R W 5 0 c n k g V H l w Z T 0 i T m F 2 a W d h d G l v b l N 0 Z X B O Y W 1 l I i B W Y W x 1 Z T 0 i c 0 5 h d m l n Y X R p b 2 4 i I C 8 + P E V u d H J 5 I F R 5 c G U 9 I k Z p b G x M Y X N 0 V X B k Y X R l Z C I g V m F s d W U 9 I m Q y M D I z L T E y L T I 3 V D A 3 O j I 2 O j E 1 L j I 2 M z k 3 O T J a I i A v P j x F b n R y e S B U e X B l P S J G a W x s R X J y b 3 J D b 2 R l I i B W Y W x 1 Z T 0 i c 1 V u a 2 5 v d 2 4 i I C 8 + P E V u d H J 5 I F R 5 c G U 9 I k F k Z G V k V G 9 E Y X R h T W 9 k Z W w i I F Z h b H V l P S J s M C I g L z 4 8 L 1 N 0 Y W J s Z U V u d H J p Z X M + P C 9 J d G V t P j x J d G V t P j x J d G V t T G 9 j Y X R p b 2 4 + P E l 0 Z W 1 U e X B l P k Z v c m 1 1 b G E 8 L 0 l 0 Z W 1 U e X B l P j x J d G V t U G F 0 a D 5 T Z W N 0 a W 9 u M S 9 G a W 5 h b m N l X z I v U 2 9 1 c m N l P C 9 J d G V t U G F 0 a D 4 8 L 0 l 0 Z W 1 M b 2 N h d G l v b j 4 8 U 3 R h Y m x l R W 5 0 c m l l c y A v P j w v S X R l b T 4 8 S X R l b T 4 8 S X R l b U x v Y 2 F 0 a W 9 u P j x J d G V t V H l w Z T 5 G b 3 J t d W x h P C 9 J d G V t V H l w Z T 4 8 S X R l b V B h d G g + U 2 V j d G l v b j E v R m l u Y W 5 j Z V 8 y L 1 B y b 2 1 v d G V k J T I w S G V h Z G V y c z w v S X R l b V B h d G g + P C 9 J d G V t T G 9 j Y X R p b 2 4 + P F N 0 Y W J s Z U V u d H J p Z X M g L z 4 8 L 0 l 0 Z W 0 + P E l 0 Z W 0 + P E l 0 Z W 1 M b 2 N h d G l v b j 4 8 S X R l b V R 5 c G U + R m 9 y b X V s Y T w v S X R l b V R 5 c G U + P E l 0 Z W 1 Q Y X R o P l N l Y 3 R p b 2 4 x L 0 Z p b m F u Y 2 V f M i 9 D a G F u Z 2 V k J T I w V H l w Z T w v S X R l b V B h d G g + P C 9 J d G V t T G 9 j Y X R p b 2 4 + P F N 0 Y W J s Z U V u d H J p Z X M g L z 4 8 L 0 l 0 Z W 0 + P E l 0 Z W 0 + P E l 0 Z W 1 M b 2 N h d G l v b j 4 8 S X R l b V R 5 c G U + R m 9 y b X V s Y T w v S X R l b V R 5 c G U + P E l 0 Z W 1 Q Y X R o P l N l Y 3 R p b 2 4 x L 0 Z p b m F u Y 2 U 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1 R v d G F s I E Z 1 b m R l Z C B h b W 9 1 b n Q g Q n k g Z 3 J h Z G U h U G l 2 b 3 R U Y W J s Z T c i I C 8 + P E V u d H J 5 I F R 5 c G U 9 I k Z p b G x l Z E N v b X B s Z X R l U m V z d W x 0 V G 9 X b 3 J r c 2 h l Z X Q i I F Z h b H V l P S J s M C I g L z 4 8 R W 5 0 c n k g V H l w Z T 0 i Q W R k Z W R U b 0 R h d G F N b 2 R l b C I g V m F s d W U 9 I m w x I i A v P j x F b n R y e S B U e X B l P S J G a W x s Q 2 9 1 b n Q i I F Z h b H V l P S J s M z k 3 M T c i I C 8 + P E V u d H J 5 I F R 5 c G U 9 I k Z p b G x F c n J v c k N v Z G U i I F Z h b H V l P S J z V W 5 r b m 9 3 b i I g L z 4 8 R W 5 0 c n k g V H l w Z T 0 i R m l s b E V y c m 9 y Q 2 9 1 b n Q i I F Z h b H V l P S J s M C I g L z 4 8 R W 5 0 c n k g V H l w Z T 0 i R m l s b E x h c 3 R V c G R h d G V k I i B W Y W x 1 Z T 0 i Z D I w M j M t M T I t M j d U M T c 6 M T k 6 M z E u M z A 3 M T Q 1 N l o i I C 8 + P E V u d H J 5 I F R 5 c G U 9 I k Z p b G x D b 2 x 1 b W 5 U e X B l c y I g V m F s d W U 9 I n N B d 0 1 E Q X d V R 0 J B V U d C Z 1 l H Q m d N R 0 N R W U d C Z 1 l H Q m d Z R k F 3 a 0 R C Z 1 l E Q X d N R U F 3 W U R B d 1 V G Q l F V R k J R V U p C U V l K Q U E 9 P S I g L z 4 8 R W 5 0 c n k g V H l w Z T 0 i R m l s b E N v b H V t b k 5 h b W V z I i B W Y W x 1 Z T 0 i c 1 s m c X V v d D t p Z C Z x d W 9 0 O y w m c X V v d D t t Z W 1 i Z X J f a W Q m c X V v d D s s J n F 1 b 3 Q 7 b G 9 h b l 9 h b W 5 0 J n F 1 b 3 Q 7 L C Z x d W 9 0 O 2 Z 1 b m R l Z F 9 h b W 5 0 J n F 1 b 3 Q 7 L C Z x d W 9 0 O 2 Z 1 b m R l Z F 9 h b W 5 0 X 2 l u d i Z x d W 9 0 O y w m c X V v d D t 0 Z X J t J n F 1 b 3 Q 7 L C Z x d W 9 0 O 2 l u d F 9 y Y X R l J n F 1 b 3 Q 7 L C Z x d W 9 0 O 2 l u c 3 R h b G x t Z W 5 0 J n F 1 b 3 Q 7 L C Z x d W 9 0 O 2 d y Y W R l J n F 1 b 3 Q 7 L C Z x d W 9 0 O 3 N 1 Y l 9 n c m F k Z S Z x d W 9 0 O y w m c X V v d D t l b X B f d G l 0 b G U m c X V v d D s s J n F 1 b 3 Q 7 Z W 1 w X 2 x l b m d 0 a C Z x d W 9 0 O y w m c X V v d D t o b 2 1 l X 2 9 3 b m V y c 2 h p c C Z x d W 9 0 O y w m c X V v d D t h b m 5 1 Y W x f a W 5 j J n F 1 b 3 Q 7 L C Z x d W 9 0 O 3 Z l c m l m a W N h d G l v b l 9 z d G F 0 d X M m c X V v d D s s J n F 1 b 3 Q 7 a X N z d W V f Z C Z x d W 9 0 O y w m c X V v d D t s b 2 F u X 3 N 0 Y X R 1 c y Z x d W 9 0 O y w m c X V v d D t w e W 1 u d F 9 w b G F u J n F 1 b 3 Q 7 L C Z x d W 9 0 O 2 R l c 2 M m c X V v d D s s J n F 1 b 3 Q 7 c H V y c G 9 z Z S Z x d W 9 0 O y w m c X V v d D t 0 a X R s Z S Z x d W 9 0 O y w m c X V v d D t 6 a X B f Y 2 9 k Z S Z x d W 9 0 O y w m c X V v d D t h Z G R y X 3 N 0 Y X R l J n F 1 b 3 Q 7 L C Z x d W 9 0 O 2 R 0 a S Z x d W 9 0 O y w m c X V v d D t k Z W x p b n F f M n l y c y Z x d W 9 0 O y w m c X V v d D t l Y X J s a W V z d F 9 j c l 9 s a W 5 l J n F 1 b 3 Q 7 L C Z x d W 9 0 O 2 l u c V 9 s Y X N 0 X z Z t d G h z J n F 1 b 3 Q 7 L C Z x d W 9 0 O 2 1 0 a H N f c 2 l u Y 2 V f b G F z d F 9 k Z W x p b n E m c X V v d D s s J n F 1 b 3 Q 7 b X R o c 1 9 z a W 5 j Z V 9 s Y X N 0 X 3 J l Y 2 9 y Z C Z x d W 9 0 O y w m c X V v d D t v c G V u X 2 F j Y y Z x d W 9 0 O y w m c X V v d D t w d W J f c m V j J n F 1 b 3 Q 7 L C Z x d W 9 0 O 3 J l d m 9 s X 2 J h b C Z x d W 9 0 O y w m c X V v d D t y Z X Z v b F 9 1 d G l s J n F 1 b 3 Q 7 L C Z x d W 9 0 O 3 R v d G F s X 2 F j Y y Z x d W 9 0 O y w m c X V v d D t p b m l 0 a W F s X 2 x p c 3 R f c 3 R h d H V z J n F 1 b 3 Q 7 L C Z x d W 9 0 O 2 9 1 d F 9 w c m 5 j c C Z x d W 9 0 O y w m c X V v d D t v d X R f c H J u Y 3 B f a W 5 2 J n F 1 b 3 Q 7 L C Z x d W 9 0 O 3 R v d G F s X 3 B 5 b W 5 0 J n F 1 b 3 Q 7 L C Z x d W 9 0 O 3 R v d G F s X 3 B 5 b W 5 0 X 2 l u d i Z x d W 9 0 O y w m c X V v d D t 0 b 3 R h b F 9 y Z W N f c H J u Y 3 A m c X V v d D s s J n F 1 b 3 Q 7 d G 9 0 Y W x f c m V j X 2 l u d C Z x d W 9 0 O y w m c X V v d D t 0 b 3 R h b F 9 y Z W N f b G F 0 Z V 9 m Z W U m c X V v d D s s J n F 1 b 3 Q 7 c m V j b 3 Z l c m l l c y Z x d W 9 0 O y w m c X V v d D t j b 2 x s Z W N 0 a W 9 u X 3 J l Y 2 9 2 Z X J 5 X 2 Z l Z S Z x d W 9 0 O y w m c X V v d D t s Y X N 0 X 3 B 5 b W 5 0 X 2 Q m c X V v d D s s J n F 1 b 3 Q 7 b G F z d F 9 w e W 1 u d F 9 h b W 5 0 J n F 1 b 3 Q 7 L C Z x d W 9 0 O 2 5 l e H R f c H l t b n R f Z C Z x d W 9 0 O y w m c X V v d D t s Y X N 0 X 2 N y Z W R p d F 9 w d W x s X 2 Q m c X V v d D s s J n F 1 b 3 Q 7 U X V h c n R l c i Z x d W 9 0 O 1 0 i I C 8 + P E V u d H J 5 I F R 5 c G U 9 I k Z p b G x T d G F 0 d X M i I F Z h b H V l P S J z Q 2 9 t c G x l d G U i I C 8 + P E V u d H J 5 I F R 5 c G U 9 I l J l b G F 0 a W 9 u c 2 h p c E l u Z m 9 D b 2 5 0 Y W l u Z X I i I F Z h b H V l P S J z e y Z x d W 9 0 O 2 N v b H V t b k N v d W 5 0 J n F 1 b 3 Q 7 O j Q 5 L C Z x d W 9 0 O 2 t l e U N v b H V t b k 5 h b W V z J n F 1 b 3 Q 7 O l t d L C Z x d W 9 0 O 3 F 1 Z X J 5 U m V s Y X R p b 2 5 z a G l w c y Z x d W 9 0 O z p b e y Z x d W 9 0 O 2 t l e U N v b H V t b k N v d W 5 0 J n F 1 b 3 Q 7 O j E s J n F 1 b 3 Q 7 a 2 V 5 Q 2 9 s d W 1 u J n F 1 b 3 Q 7 O j A s J n F 1 b 3 Q 7 b 3 R o Z X J L Z X l D b 2 x 1 b W 5 J Z G V u d G l 0 e S Z x d W 9 0 O z o m c X V v d D t T Z W N 0 a W 9 u M S 9 G a W 5 h b m N l X z I v Q 2 h h b m d l Z C B U e X B l L n t p Z C w w f S Z x d W 9 0 O y w m c X V v d D t L Z X l D b 2 x 1 b W 5 D b 3 V u d C Z x d W 9 0 O z o x f V 0 s J n F 1 b 3 Q 7 Y 2 9 s d W 1 u S W R l b n R p d G l l c y Z x d W 9 0 O z p b J n F 1 b 3 Q 7 U 2 V j d G l v b j E v R m l u Y W 5 j Z V 8 x L 0 N o Y W 5 n Z W Q g V H l w Z S 5 7 a W Q s M H 0 m c X V v d D s s J n F 1 b 3 Q 7 U 2 V j d G l v b j E v R m l u Y W 5 j Z V 8 x L 0 N o Y W 5 n Z W Q g V H l w Z S 5 7 b W V t Y m V y X 2 l k L D F 9 J n F 1 b 3 Q 7 L C Z x d W 9 0 O 1 N l Y 3 R p b 2 4 x L 0 Z p b m F u Y 2 V f M S 9 D a G F u Z 2 V k I F R 5 c G U u e 2 x v Y W 5 f Y W 1 u d C w y f S Z x d W 9 0 O y w m c X V v d D t T Z W N 0 a W 9 u M S 9 G a W 5 h b m N l X z E v Q 2 h h b m d l Z C B U e X B l L n t m d W 5 k Z W R f Y W 1 u d C w z f S Z x d W 9 0 O y w m c X V v d D t T Z W N 0 a W 9 u M S 9 G a W 5 h b m N l X z E v Q 2 h h b m d l Z C B U e X B l L n t m d W 5 k Z W R f Y W 1 u d F 9 p b n Y s N H 0 m c X V v d D s s J n F 1 b 3 Q 7 U 2 V j d G l v b j E v R m l u Y W 5 j Z V 8 x L 0 N o Y W 5 n Z W Q g V H l w Z S 5 7 d G V y b S w 1 f S Z x d W 9 0 O y w m c X V v d D t T Z W N 0 a W 9 u M S 9 G a W 5 h b m N l X z E v Q 2 h h b m d l Z C B U e X B l L n t p b n R f c m F 0 Z S w 2 f S Z x d W 9 0 O y w m c X V v d D t T Z W N 0 a W 9 u M S 9 G a W 5 h b m N l X z E v Q 2 h h b m d l Z C B U e X B l L n t p b n N 0 Y W x s b W V u d C w 3 f S Z x d W 9 0 O y w m c X V v d D t T Z W N 0 a W 9 u M S 9 G a W 5 h b m N l X z E v Q 2 h h b m d l Z C B U e X B l L n t n c m F k Z S w 4 f S Z x d W 9 0 O y w m c X V v d D t T Z W N 0 a W 9 u M S 9 G a W 5 h b m N l X z E v Q 2 h h b m d l Z C B U e X B l L n t z d W J f Z 3 J h Z G U s O X 0 m c X V v d D s s J n F 1 b 3 Q 7 U 2 V j d G l v b j E v R m l u Y W 5 j Z V 8 x L 0 N o Y W 5 n Z W Q g V H l w Z S 5 7 Z W 1 w X 3 R p d G x l L D E w f S Z x d W 9 0 O y w m c X V v d D t T Z W N 0 a W 9 u M S 9 G a W 5 h b m N l X z E v Q 2 h h b m d l Z C B U e X B l L n t l b X B f b G V u Z 3 R o L D E x f S Z x d W 9 0 O y w m c X V v d D t T Z W N 0 a W 9 u M S 9 G a W 5 h b m N l X z E v Q 2 h h b m d l Z C B U e X B l L n t o b 2 1 l X 2 9 3 b m V y c 2 h p c C w x M n 0 m c X V v d D s s J n F 1 b 3 Q 7 U 2 V j d G l v b j E v R m l u Y W 5 j Z V 8 x L 0 N o Y W 5 n Z W Q g V H l w Z S 5 7 Y W 5 u d W F s X 2 l u Y y w x M 3 0 m c X V v d D s s J n F 1 b 3 Q 7 U 2 V j d G l v b j E v R m l u Y W 5 j Z V 8 x L 0 N o Y W 5 n Z W Q g V H l w Z S 5 7 d m V y a W Z p Y 2 F 0 a W 9 u X 3 N 0 Y X R 1 c y w x N H 0 m c X V v d D s s J n F 1 b 3 Q 7 U 2 V j d G l v b j E v R m l u Y W 5 j Z V 8 x L 0 N o Y W 5 n Z W Q g V H l w Z S 5 7 a X N z d W V f Z C w x N X 0 m c X V v d D s s J n F 1 b 3 Q 7 U 2 V j d G l v b j E v R m l u Y W 5 j Z V 8 x L 0 N o Y W 5 n Z W Q g V H l w Z S 5 7 b G 9 h b l 9 z d G F 0 d X M s M T Z 9 J n F 1 b 3 Q 7 L C Z x d W 9 0 O 1 N l Y 3 R p b 2 4 x L 0 Z p b m F u Y 2 V f M S 9 D a G F u Z 2 V k I F R 5 c G U u e 3 B 5 b W 5 0 X 3 B s Y W 4 s M T d 9 J n F 1 b 3 Q 7 L C Z x d W 9 0 O 1 N l Y 3 R p b 2 4 x L 0 Z p b m F u Y 2 V f M S 9 D a G F u Z 2 V k I F R 5 c G U u e 2 R l c 2 M s M T h 9 J n F 1 b 3 Q 7 L C Z x d W 9 0 O 1 N l Y 3 R p b 2 4 x L 0 Z p b m F u Y 2 V f M S 9 D a G F u Z 2 V k I F R 5 c G U u e 3 B 1 c n B v c 2 U s M T l 9 J n F 1 b 3 Q 7 L C Z x d W 9 0 O 1 N l Y 3 R p b 2 4 x L 0 Z p b m F u Y 2 V f M S 9 D a G F u Z 2 V k I F R 5 c G U u e 3 R p d G x l L D I w f S Z x d W 9 0 O y w m c X V v d D t T Z W N 0 a W 9 u M S 9 G a W 5 h b m N l X z E v Q 2 h h b m d l Z C B U e X B l L n t 6 a X B f Y 2 9 k Z S w y M X 0 m c X V v d D s s J n F 1 b 3 Q 7 U 2 V j d G l v b j E v R m l u Y W 5 j Z V 8 x L 0 N o Y W 5 n Z W Q g V H l w Z S 5 7 Y W R k c l 9 z d G F 0 Z S w y M n 0 m c X V v d D s s J n F 1 b 3 Q 7 U 2 V j d G l v b j E v R m l u Y W 5 j Z V 8 x L 0 N o Y W 5 n Z W Q g V H l w Z S 5 7 Z H R p L D I z f S Z x d W 9 0 O y w m c X V v d D t T Z W N 0 a W 9 u M S 9 G a W 5 h b m N l X z I v Q 2 h h b m d l Z C B U e X B l L n t k Z W x p b n F f M n l y c y w x f S Z x d W 9 0 O y w m c X V v d D t T Z W N 0 a W 9 u M S 9 G a W 5 h b m N l X z I v Q 2 h h b m d l Z C B U e X B l L n t l Y X J s a W V z d F 9 j c l 9 s a W 5 l L D J 9 J n F 1 b 3 Q 7 L C Z x d W 9 0 O 1 N l Y 3 R p b 2 4 x L 0 Z p b m F u Y 2 V f M i 9 D a G F u Z 2 V k I F R 5 c G U u e 2 l u c V 9 s Y X N 0 X z Z t d G h z L D N 9 J n F 1 b 3 Q 7 L C Z x d W 9 0 O 1 N l Y 3 R p b 2 4 x L 0 Z p b m F u Y 2 V f M i 9 D a G F u Z 2 V k I F R 5 c G U u e 2 1 0 a H N f c 2 l u Y 2 V f b G F z d F 9 k Z W x p b n E s N H 0 m c X V v d D s s J n F 1 b 3 Q 7 U 2 V j d G l v b j E v R m l u Y W 5 j Z V 8 y L 0 N o Y W 5 n Z W Q g V H l w Z S 5 7 b X R o c 1 9 z a W 5 j Z V 9 s Y X N 0 X 3 J l Y 2 9 y Z C w 1 f S Z x d W 9 0 O y w m c X V v d D t T Z W N 0 a W 9 u M S 9 G a W 5 h b m N l X z I v Q 2 h h b m d l Z C B U e X B l L n t v c G V u X 2 F j Y y w 2 f S Z x d W 9 0 O y w m c X V v d D t T Z W N 0 a W 9 u M S 9 G a W 5 h b m N l X z I v Q 2 h h b m d l Z C B U e X B l L n t w d W J f c m V j L D d 9 J n F 1 b 3 Q 7 L C Z x d W 9 0 O 1 N l Y 3 R p b 2 4 x L 0 Z p b m F u Y 2 V f M i 9 D a G F u Z 2 V k I F R 5 c G U u e 3 J l d m 9 s X 2 J h b C w 4 f S Z x d W 9 0 O y w m c X V v d D t T Z W N 0 a W 9 u M S 9 G a W 5 h b m N l X z I v Q 2 h h b m d l Z C B U e X B l L n t y Z X Z v b F 9 1 d G l s L D l 9 J n F 1 b 3 Q 7 L C Z x d W 9 0 O 1 N l Y 3 R p b 2 4 x L 0 Z p b m F u Y 2 V f M i 9 D a G F u Z 2 V k I F R 5 c G U u e 3 R v d G F s X 2 F j Y y w x M H 0 m c X V v d D s s J n F 1 b 3 Q 7 U 2 V j d G l v b j E v R m l u Y W 5 j Z V 8 y L 0 N o Y W 5 n Z W Q g V H l w Z S 5 7 a W 5 p d G l h b F 9 s a X N 0 X 3 N 0 Y X R 1 c y w x M X 0 m c X V v d D s s J n F 1 b 3 Q 7 U 2 V j d G l v b j E v R m l u Y W 5 j Z V 8 y L 0 N o Y W 5 n Z W Q g V H l w Z S 5 7 b 3 V 0 X 3 B y b m N w L D E y f S Z x d W 9 0 O y w m c X V v d D t T Z W N 0 a W 9 u M S 9 G a W 5 h b m N l X z I v Q 2 h h b m d l Z C B U e X B l L n t v d X R f c H J u Y 3 B f a W 5 2 L D E z f S Z x d W 9 0 O y w m c X V v d D t T Z W N 0 a W 9 u M S 9 G a W 5 h b m N l X z I v Q 2 h h b m d l Z C B U e X B l L n t 0 b 3 R h b F 9 w e W 1 u d C w x N H 0 m c X V v d D s s J n F 1 b 3 Q 7 U 2 V j d G l v b j E v R m l u Y W 5 j Z V 8 y L 0 N o Y W 5 n Z W Q g V H l w Z S 5 7 d G 9 0 Y W x f c H l t b n R f a W 5 2 L D E 1 f S Z x d W 9 0 O y w m c X V v d D t T Z W N 0 a W 9 u M S 9 G a W 5 h b m N l X z I v Q 2 h h b m d l Z C B U e X B l L n t 0 b 3 R h b F 9 y Z W N f c H J u Y 3 A s M T Z 9 J n F 1 b 3 Q 7 L C Z x d W 9 0 O 1 N l Y 3 R p b 2 4 x L 0 Z p b m F u Y 2 V f M i 9 D a G F u Z 2 V k I F R 5 c G U u e 3 R v d G F s X 3 J l Y 1 9 p b n Q s M T d 9 J n F 1 b 3 Q 7 L C Z x d W 9 0 O 1 N l Y 3 R p b 2 4 x L 0 Z p b m F u Y 2 V f M i 9 D a G F u Z 2 V k I F R 5 c G U u e 3 R v d G F s X 3 J l Y 1 9 s Y X R l X 2 Z l Z S w x O H 0 m c X V v d D s s J n F 1 b 3 Q 7 U 2 V j d G l v b j E v R m l u Y W 5 j Z V 8 y L 0 N o Y W 5 n Z W Q g V H l w Z S 5 7 c m V j b 3 Z l c m l l c y w x O X 0 m c X V v d D s s J n F 1 b 3 Q 7 U 2 V j d G l v b j E v R m l u Y W 5 j Z V 8 y L 0 N o Y W 5 n Z W Q g V H l w Z S 5 7 Y 2 9 s b G V j d G l v b l 9 y Z W N v d m V y e V 9 m Z W U s M j B 9 J n F 1 b 3 Q 7 L C Z x d W 9 0 O 1 N l Y 3 R p b 2 4 x L 0 Z p b m F u Y 2 V f M i 9 D a G F u Z 2 V k I F R 5 c G U u e 2 x h c 3 R f c H l t b n R f Z C w y M X 0 m c X V v d D s s J n F 1 b 3 Q 7 U 2 V j d G l v b j E v R m l u Y W 5 j Z V 8 y L 0 N o Y W 5 n Z W Q g V H l w Z S 5 7 b G F z d F 9 w e W 1 u d F 9 h b W 5 0 L D I y f S Z x d W 9 0 O y w m c X V v d D t T Z W N 0 a W 9 u M S 9 G a W 5 h b m N l X z I v Q 2 h h b m d l Z C B U e X B l L n t u Z X h 0 X 3 B 5 b W 5 0 X 2 Q s M j N 9 J n F 1 b 3 Q 7 L C Z x d W 9 0 O 1 N l Y 3 R p b 2 4 x L 0 Z p b m F u Y 2 V f M i 9 D a G F u Z 2 V k I F R 5 c G U u e 2 x h c 3 R f Y 3 J l Z G l 0 X 3 B 1 b G x f Z C w y N H 0 m c X V v d D s s J n F 1 b 3 Q 7 U 2 V j d G l v b j E v R m l u Y W 5 j Z S 9 B Z G R l Z C B D b 2 5 k a X R p b 2 5 h b C B D b 2 x 1 b W 4 u e 0 N 1 c 3 R v b S w 0 O X 0 m c X V v d D t d L C Z x d W 9 0 O 0 N v b H V t b k N v d W 5 0 J n F 1 b 3 Q 7 O j Q 5 L C Z x d W 9 0 O 0 t l e U N v b H V t b k 5 h b W V z J n F 1 b 3 Q 7 O l t d L C Z x d W 9 0 O 0 N v b H V t b k l k Z W 5 0 a X R p Z X M m c X V v d D s 6 W y Z x d W 9 0 O 1 N l Y 3 R p b 2 4 x L 0 Z p b m F u Y 2 V f M S 9 D a G F u Z 2 V k I F R 5 c G U u e 2 l k L D B 9 J n F 1 b 3 Q 7 L C Z x d W 9 0 O 1 N l Y 3 R p b 2 4 x L 0 Z p b m F u Y 2 V f M S 9 D a G F u Z 2 V k I F R 5 c G U u e 2 1 l b W J l c l 9 p Z C w x f S Z x d W 9 0 O y w m c X V v d D t T Z W N 0 a W 9 u M S 9 G a W 5 h b m N l X z E v Q 2 h h b m d l Z C B U e X B l L n t s b 2 F u X 2 F t b n Q s M n 0 m c X V v d D s s J n F 1 b 3 Q 7 U 2 V j d G l v b j E v R m l u Y W 5 j Z V 8 x L 0 N o Y W 5 n Z W Q g V H l w Z S 5 7 Z n V u Z G V k X 2 F t b n Q s M 3 0 m c X V v d D s s J n F 1 b 3 Q 7 U 2 V j d G l v b j E v R m l u Y W 5 j Z V 8 x L 0 N o Y W 5 n Z W Q g V H l w Z S 5 7 Z n V u Z G V k X 2 F t b n R f a W 5 2 L D R 9 J n F 1 b 3 Q 7 L C Z x d W 9 0 O 1 N l Y 3 R p b 2 4 x L 0 Z p b m F u Y 2 V f M S 9 D a G F u Z 2 V k I F R 5 c G U u e 3 R l c m 0 s N X 0 m c X V v d D s s J n F 1 b 3 Q 7 U 2 V j d G l v b j E v R m l u Y W 5 j Z V 8 x L 0 N o Y W 5 n Z W Q g V H l w Z S 5 7 a W 5 0 X 3 J h d G U s N n 0 m c X V v d D s s J n F 1 b 3 Q 7 U 2 V j d G l v b j E v R m l u Y W 5 j Z V 8 x L 0 N o Y W 5 n Z W Q g V H l w Z S 5 7 a W 5 z d G F s b G 1 l b n Q s N 3 0 m c X V v d D s s J n F 1 b 3 Q 7 U 2 V j d G l v b j E v R m l u Y W 5 j Z V 8 x L 0 N o Y W 5 n Z W Q g V H l w Z S 5 7 Z 3 J h Z G U s O H 0 m c X V v d D s s J n F 1 b 3 Q 7 U 2 V j d G l v b j E v R m l u Y W 5 j Z V 8 x L 0 N o Y W 5 n Z W Q g V H l w Z S 5 7 c 3 V i X 2 d y Y W R l L D l 9 J n F 1 b 3 Q 7 L C Z x d W 9 0 O 1 N l Y 3 R p b 2 4 x L 0 Z p b m F u Y 2 V f M S 9 D a G F u Z 2 V k I F R 5 c G U u e 2 V t c F 9 0 a X R s Z S w x M H 0 m c X V v d D s s J n F 1 b 3 Q 7 U 2 V j d G l v b j E v R m l u Y W 5 j Z V 8 x L 0 N o Y W 5 n Z W Q g V H l w Z S 5 7 Z W 1 w X 2 x l b m d 0 a C w x M X 0 m c X V v d D s s J n F 1 b 3 Q 7 U 2 V j d G l v b j E v R m l u Y W 5 j Z V 8 x L 0 N o Y W 5 n Z W Q g V H l w Z S 5 7 a G 9 t Z V 9 v d 2 5 l c n N o a X A s M T J 9 J n F 1 b 3 Q 7 L C Z x d W 9 0 O 1 N l Y 3 R p b 2 4 x L 0 Z p b m F u Y 2 V f M S 9 D a G F u Z 2 V k I F R 5 c G U u e 2 F u b n V h b F 9 p b m M s M T N 9 J n F 1 b 3 Q 7 L C Z x d W 9 0 O 1 N l Y 3 R p b 2 4 x L 0 Z p b m F u Y 2 V f M S 9 D a G F u Z 2 V k I F R 5 c G U u e 3 Z l c m l m a W N h d G l v b l 9 z d G F 0 d X M s M T R 9 J n F 1 b 3 Q 7 L C Z x d W 9 0 O 1 N l Y 3 R p b 2 4 x L 0 Z p b m F u Y 2 V f M S 9 D a G F u Z 2 V k I F R 5 c G U u e 2 l z c 3 V l X 2 Q s M T V 9 J n F 1 b 3 Q 7 L C Z x d W 9 0 O 1 N l Y 3 R p b 2 4 x L 0 Z p b m F u Y 2 V f M S 9 D a G F u Z 2 V k I F R 5 c G U u e 2 x v Y W 5 f c 3 R h d H V z L D E 2 f S Z x d W 9 0 O y w m c X V v d D t T Z W N 0 a W 9 u M S 9 G a W 5 h b m N l X z E v Q 2 h h b m d l Z C B U e X B l L n t w e W 1 u d F 9 w b G F u L D E 3 f S Z x d W 9 0 O y w m c X V v d D t T Z W N 0 a W 9 u M S 9 G a W 5 h b m N l X z E v Q 2 h h b m d l Z C B U e X B l L n t k Z X N j L D E 4 f S Z x d W 9 0 O y w m c X V v d D t T Z W N 0 a W 9 u M S 9 G a W 5 h b m N l X z E v Q 2 h h b m d l Z C B U e X B l L n t w d X J w b 3 N l L D E 5 f S Z x d W 9 0 O y w m c X V v d D t T Z W N 0 a W 9 u M S 9 G a W 5 h b m N l X z E v Q 2 h h b m d l Z C B U e X B l L n t 0 a X R s Z S w y M H 0 m c X V v d D s s J n F 1 b 3 Q 7 U 2 V j d G l v b j E v R m l u Y W 5 j Z V 8 x L 0 N o Y W 5 n Z W Q g V H l w Z S 5 7 e m l w X 2 N v Z G U s M j F 9 J n F 1 b 3 Q 7 L C Z x d W 9 0 O 1 N l Y 3 R p b 2 4 x L 0 Z p b m F u Y 2 V f M S 9 D a G F u Z 2 V k I F R 5 c G U u e 2 F k Z H J f c 3 R h d G U s M j J 9 J n F 1 b 3 Q 7 L C Z x d W 9 0 O 1 N l Y 3 R p b 2 4 x L 0 Z p b m F u Y 2 V f M S 9 D a G F u Z 2 V k I F R 5 c G U u e 2 R 0 a S w y M 3 0 m c X V v d D s s J n F 1 b 3 Q 7 U 2 V j d G l v b j E v R m l u Y W 5 j Z V 8 y L 0 N o Y W 5 n Z W Q g V H l w Z S 5 7 Z G V s a W 5 x X z J 5 c n M s M X 0 m c X V v d D s s J n F 1 b 3 Q 7 U 2 V j d G l v b j E v R m l u Y W 5 j Z V 8 y L 0 N o Y W 5 n Z W Q g V H l w Z S 5 7 Z W F y b G l l c 3 R f Y 3 J f b G l u Z S w y f S Z x d W 9 0 O y w m c X V v d D t T Z W N 0 a W 9 u M S 9 G a W 5 h b m N l X z I v Q 2 h h b m d l Z C B U e X B l L n t p b n F f b G F z d F 8 2 b X R o c y w z f S Z x d W 9 0 O y w m c X V v d D t T Z W N 0 a W 9 u M S 9 G a W 5 h b m N l X z I v Q 2 h h b m d l Z C B U e X B l L n t t d G h z X 3 N p b m N l X 2 x h c 3 R f Z G V s a W 5 x L D R 9 J n F 1 b 3 Q 7 L C Z x d W 9 0 O 1 N l Y 3 R p b 2 4 x L 0 Z p b m F u Y 2 V f M i 9 D a G F u Z 2 V k I F R 5 c G U u e 2 1 0 a H N f c 2 l u Y 2 V f b G F z d F 9 y Z W N v c m Q s N X 0 m c X V v d D s s J n F 1 b 3 Q 7 U 2 V j d G l v b j E v R m l u Y W 5 j Z V 8 y L 0 N o Y W 5 n Z W Q g V H l w Z S 5 7 b 3 B l b l 9 h Y 2 M s N n 0 m c X V v d D s s J n F 1 b 3 Q 7 U 2 V j d G l v b j E v R m l u Y W 5 j Z V 8 y L 0 N o Y W 5 n Z W Q g V H l w Z S 5 7 c H V i X 3 J l Y y w 3 f S Z x d W 9 0 O y w m c X V v d D t T Z W N 0 a W 9 u M S 9 G a W 5 h b m N l X z I v Q 2 h h b m d l Z C B U e X B l L n t y Z X Z v b F 9 i Y W w s O H 0 m c X V v d D s s J n F 1 b 3 Q 7 U 2 V j d G l v b j E v R m l u Y W 5 j Z V 8 y L 0 N o Y W 5 n Z W Q g V H l w Z S 5 7 c m V 2 b 2 x f d X R p b C w 5 f S Z x d W 9 0 O y w m c X V v d D t T Z W N 0 a W 9 u M S 9 G a W 5 h b m N l X z I v Q 2 h h b m d l Z C B U e X B l L n t 0 b 3 R h b F 9 h Y 2 M s M T B 9 J n F 1 b 3 Q 7 L C Z x d W 9 0 O 1 N l Y 3 R p b 2 4 x L 0 Z p b m F u Y 2 V f M i 9 D a G F u Z 2 V k I F R 5 c G U u e 2 l u a X R p Y W x f b G l z d F 9 z d G F 0 d X M s M T F 9 J n F 1 b 3 Q 7 L C Z x d W 9 0 O 1 N l Y 3 R p b 2 4 x L 0 Z p b m F u Y 2 V f M i 9 D a G F u Z 2 V k I F R 5 c G U u e 2 9 1 d F 9 w c m 5 j c C w x M n 0 m c X V v d D s s J n F 1 b 3 Q 7 U 2 V j d G l v b j E v R m l u Y W 5 j Z V 8 y L 0 N o Y W 5 n Z W Q g V H l w Z S 5 7 b 3 V 0 X 3 B y b m N w X 2 l u d i w x M 3 0 m c X V v d D s s J n F 1 b 3 Q 7 U 2 V j d G l v b j E v R m l u Y W 5 j Z V 8 y L 0 N o Y W 5 n Z W Q g V H l w Z S 5 7 d G 9 0 Y W x f c H l t b n Q s M T R 9 J n F 1 b 3 Q 7 L C Z x d W 9 0 O 1 N l Y 3 R p b 2 4 x L 0 Z p b m F u Y 2 V f M i 9 D a G F u Z 2 V k I F R 5 c G U u e 3 R v d G F s X 3 B 5 b W 5 0 X 2 l u d i w x N X 0 m c X V v d D s s J n F 1 b 3 Q 7 U 2 V j d G l v b j E v R m l u Y W 5 j Z V 8 y L 0 N o Y W 5 n Z W Q g V H l w Z S 5 7 d G 9 0 Y W x f c m V j X 3 B y b m N w L D E 2 f S Z x d W 9 0 O y w m c X V v d D t T Z W N 0 a W 9 u M S 9 G a W 5 h b m N l X z I v Q 2 h h b m d l Z C B U e X B l L n t 0 b 3 R h b F 9 y Z W N f a W 5 0 L D E 3 f S Z x d W 9 0 O y w m c X V v d D t T Z W N 0 a W 9 u M S 9 G a W 5 h b m N l X z I v Q 2 h h b m d l Z C B U e X B l L n t 0 b 3 R h b F 9 y Z W N f b G F 0 Z V 9 m Z W U s M T h 9 J n F 1 b 3 Q 7 L C Z x d W 9 0 O 1 N l Y 3 R p b 2 4 x L 0 Z p b m F u Y 2 V f M i 9 D a G F u Z 2 V k I F R 5 c G U u e 3 J l Y 2 9 2 Z X J p Z X M s M T l 9 J n F 1 b 3 Q 7 L C Z x d W 9 0 O 1 N l Y 3 R p b 2 4 x L 0 Z p b m F u Y 2 V f M i 9 D a G F u Z 2 V k I F R 5 c G U u e 2 N v b G x l Y 3 R p b 2 5 f c m V j b 3 Z l c n l f Z m V l L D I w f S Z x d W 9 0 O y w m c X V v d D t T Z W N 0 a W 9 u M S 9 G a W 5 h b m N l X z I v Q 2 h h b m d l Z C B U e X B l L n t s Y X N 0 X 3 B 5 b W 5 0 X 2 Q s M j F 9 J n F 1 b 3 Q 7 L C Z x d W 9 0 O 1 N l Y 3 R p b 2 4 x L 0 Z p b m F u Y 2 V f M i 9 D a G F u Z 2 V k I F R 5 c G U u e 2 x h c 3 R f c H l t b n R f Y W 1 u d C w y M n 0 m c X V v d D s s J n F 1 b 3 Q 7 U 2 V j d G l v b j E v R m l u Y W 5 j Z V 8 y L 0 N o Y W 5 n Z W Q g V H l w Z S 5 7 b m V 4 d F 9 w e W 1 u d F 9 k L D I z f S Z x d W 9 0 O y w m c X V v d D t T Z W N 0 a W 9 u M S 9 G a W 5 h b m N l X z I v Q 2 h h b m d l Z C B U e X B l L n t s Y X N 0 X 2 N y Z W R p d F 9 w d W x s X 2 Q s M j R 9 J n F 1 b 3 Q 7 L C Z x d W 9 0 O 1 N l Y 3 R p b 2 4 x L 0 Z p b m F u Y 2 U v Q W R k Z W Q g Q 2 9 u Z G l 0 a W 9 u Y W w g Q 2 9 s d W 1 u L n t D d X N 0 b 2 0 s N D l 9 J n F 1 b 3 Q 7 X S w m c X V v d D t S Z W x h d G l v b n N o a X B J b m Z v J n F 1 b 3 Q 7 O l t 7 J n F 1 b 3 Q 7 a 2 V 5 Q 2 9 s d W 1 u Q 2 9 1 b n Q m c X V v d D s 6 M S w m c X V v d D t r Z X l D b 2 x 1 b W 4 m c X V v d D s 6 M C w m c X V v d D t v d G h l c k t l e U N v b H V t b k l k Z W 5 0 a X R 5 J n F 1 b 3 Q 7 O i Z x d W 9 0 O 1 N l Y 3 R p b 2 4 x L 0 Z p b m F u Y 2 V f M i 9 D a G F u Z 2 V k I F R 5 c G U u e 2 l k L D B 9 J n F 1 b 3 Q 7 L C Z x d W 9 0 O 0 t l e U N v b H V t b k N v d W 5 0 J n F 1 b 3 Q 7 O j F 9 X X 0 i I C 8 + P E V u d H J 5 I F R 5 c G U 9 I l J l Y 2 9 2 Z X J 5 V G F y Z 2 V 0 U 2 h l Z X Q i I F Z h b H V l P S J z U 2 h l Z X Q 1 I i A v P j x F b n R y e S B U e X B l P S J S Z W N v d m V y e V R h c m d l d E N v b H V t b i I g V m F s d W U 9 I m w x I i A v P j x F b n R y e S B U e X B l P S J S Z W N v d m V y e V R h c m d l d F J v d y I g V m F s d W U 9 I m w x I i A v P j x F b n R y e S B U e X B l P S J R d W V y e U l E I i B W Y W x 1 Z T 0 i c 2 Q 2 M m U y Z j B l L W Z l O G U t N G I 1 M C 0 4 Z j d i L T J l M z Q 4 M W R l Z D Z i M y I g L z 4 8 L 1 N 0 Y W J s Z U V u d H J p Z X M + P C 9 J d G V t P j x J d G V t P j x J d G V t T G 9 j Y X R p b 2 4 + P E l 0 Z W 1 U e X B l P k Z v c m 1 1 b G E 8 L 0 l 0 Z W 1 U e X B l P j x J d G V t U G F 0 a D 5 T Z W N 0 a W 9 u M S 9 G a W 5 h b m N l L 1 N v d X J j Z T w v S X R l b V B h d G g + P C 9 J d G V t T G 9 j Y X R p b 2 4 + P F N 0 Y W J s Z U V u d H J p Z X M g L z 4 8 L 0 l 0 Z W 0 + P E l 0 Z W 0 + P E l 0 Z W 1 M b 2 N h d G l v b j 4 8 S X R l b V R 5 c G U + R m 9 y b X V s Y T w v S X R l b V R 5 c G U + P E l 0 Z W 1 Q Y X R o P l N l Y 3 R p b 2 4 x L 0 Z p b m F u Y 2 U v R X h w Y W 5 k Z W Q l M j B G a W 5 h b m N l X z I 8 L 0 l 0 Z W 1 Q Y X R o P j w v S X R l b U x v Y 2 F 0 a W 9 u P j x T d G F i b G V F b n R y a W V z I C 8 + P C 9 J d G V t P j x J d G V t P j x J d G V t T G 9 j Y X R p b 2 4 + P E l 0 Z W 1 U e X B l P k Z v c m 1 1 b G E 8 L 0 l 0 Z W 1 U e X B l P j x J d G V t U G F 0 a D 5 T Z W N 0 a W 9 u M S 9 G a W 5 h b m N l L 0 l u c 2 V y d G V k J T I w U X V h c n R l c j w v S X R l b V B h d G g + P C 9 J d G V t T G 9 j Y X R p b 2 4 + P F N 0 Y W J s Z U V u d H J p Z X M g L z 4 8 L 0 l 0 Z W 0 + P E l 0 Z W 0 + P E l 0 Z W 1 M b 2 N h d G l v b j 4 8 S X R l b V R 5 c G U + R m 9 y b X V s Y T w v S X R l b V R 5 c G U + P E l 0 Z W 1 Q Y X R o P l N l Y 3 R p b 2 4 x L 0 Z p b m F u Y 2 U v Q W R k Z W Q l M j B D b 2 5 k a X R p b 2 5 h b C U y M E N v b H V t b j w v S X R l b V B h d G g + P C 9 J d G V t T G 9 j Y X R p b 2 4 + P F N 0 Y W J s Z U V u d H J p Z X M g L z 4 8 L 0 l 0 Z W 0 + P E l 0 Z W 0 + P E l 0 Z W 1 M b 2 N h d G l v b j 4 8 S X R l b V R 5 c G U + R m 9 y b X V s Y T w v S X R l b V R 5 c G U + P E l 0 Z W 1 Q Y X R o P l N l Y 3 R p b 2 4 x L 0 Z p b m F u Y 2 U v U m V t b 3 Z l Z C U y M E N v b H V t b n M 8 L 0 l 0 Z W 1 Q Y X R o P j w v S X R l b U x v Y 2 F 0 a W 9 u P j x T d G F i b G V F b n R y a W V z I C 8 + P C 9 J d G V t P j x J d G V t P j x J d G V t T G 9 j Y X R p b 2 4 + P E l 0 Z W 1 U e X B l P k Z v c m 1 1 b G E 8 L 0 l 0 Z W 1 U e X B l P j x J d G V t U G F 0 a D 5 T Z W N 0 a W 9 u M S 9 G a W 5 h b m N l L 1 J l b m F t Z W Q l M j B D b 2 x 1 b W 5 z P C 9 J d G V t U G F 0 a D 4 8 L 0 l 0 Z W 1 M b 2 N h d G l v b j 4 8 U 3 R h Y m x l R W 5 0 c m l l c y A v P j w v S X R l b T 4 8 L 0 l 0 Z W 1 z P j w v T G 9 j Y W x Q Y W N r Y W d l T W V 0 Y W R h d G F G a W x l P h Y A A A B Q S w U G A A A A A A A A A A A A A A A A A A A A A A A A J g E A A A E A A A D Q j J 3 f A R X R E Y x 6 A M B P w p f r A Q A A A C J g r R R v A y d H o G f m 0 U R R r O I A A A A A A g A A A A A A E G Y A A A A B A A A g A A A A V z K N M u 9 T M 9 Z z y h U l Q 4 + K t B o k 0 3 v m F n Q H V 4 3 V F z 5 7 d f g A A A A A D o A A A A A C A A A g A A A A s s D e X S F 6 + v n k 7 6 u 8 W h H w 9 G M 8 8 X K M 3 V / R S R p U m m g j x A p Q A A A A K L h c L g X r V U y O I C f 0 L 2 i m L r c i d E V 0 J Y e M E j z X w O F A 8 t v F G F t C F Y r 6 7 Z o e M 9 m 8 X + 3 a t t 9 h v f V W u H z t h 8 L D t h c F 1 v 7 U J I C f V L D 9 O O b r y 3 U I U R d A A A A A D k 3 r T 7 m h Z 6 Z v 0 U e e U v E U m N x 0 J q d I / 9 5 V e 0 i v b a Y B 8 p B m A A M m / x I x Z r M 6 d L r L S 7 O f z 4 e g U 1 g B d 3 C k B p n t 6 e Q 5 E g = = < / D a t a M a s h u p > 
</file>

<file path=customXml/item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 F i n a n c e _ 1 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 l o a n _ a m n t < / K e y > < / D i a g r a m O b j e c t K e y > < D i a g r a m O b j e c t K e y > < K e y > M e a s u r e s \ S u m   o f   l o a n _ a m n t \ T a g I n f o \ F o r m u l a < / K e y > < / D i a g r a m O b j e c t K e y > < D i a g r a m O b j e c t K e y > < K e y > M e a s u r e s \ S u m   o f   l o a n _ a m n t \ T a g I n f o \ V a l u e 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 C o l u m n s \ i s s u e _ d   ( Y e a r ) < / K e y > < / D i a g r a m O b j e c t K e y > < D i a g r a m O b j e c t K e y > < K e y > C o l u m n s \ i s s u e _ d   ( M o n t h   I n d e x ) < / K e y > < / D i a g r a m O b j e c t K e y > < D i a g r a m O b j e c t K e y > < K e y > C o l u m n s \ i s s u e _ d   ( M o n t h ) < / 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 C o l u m n s \ i s s u e _ d   ( Y e a r ) < / K e y > < / a : K e y > < a : V a l u e   i : t y p e = " M e a s u r e G r i d N o d e V i e w S t a t e " > < C o l u m n > 2 4 < / C o l u m n > < L a y e d O u t > t r u e < / L a y e d O u t > < / a : V a l u e > < / a : K e y V a l u e O f D i a g r a m O b j e c t K e y a n y T y p e z b w N T n L X > < a : K e y V a l u e O f D i a g r a m O b j e c t K e y a n y T y p e z b w N T n L X > < a : K e y > < K e y > C o l u m n s \ i s s u e _ d   ( M o n t h   I n d e x ) < / K e y > < / a : K e y > < a : V a l u e   i : t y p e = " M e a s u r e G r i d N o d e V i e w S t a t e " > < C o l u m n > 2 5 < / C o l u m n > < L a y e d O u t > t r u e < / L a y e d O u t > < / a : V a l u e > < / a : K e y V a l u e O f D i a g r a m O b j e c t K e y a n y T y p e z b w N T n L X > < a : K e y V a l u e O f D i a g r a m O b j e c t K e y a n y T y p e z b w N T n L X > < a : K e y > < K e y > C o l u m n s \ i s s u e _ d   ( M o n t h ) < / K e y > < / a : K e y > < a : V a l u e   i : t y p e = " M e a s u r e G r i d N o d e V i e w S t a t e " > < C o l u m n > 2 6 < / C o l u m n > < L a y e d O u t > t r u e < / L a y e d O u t > < / a : V a l u e > < / 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V i e w S t a t e s > < / D i a g r a m M a n a g e r . S e r i a l i z a b l e D i a g r a m > < D i a g r a m M a n a g e r . S e r i a l i z a b l e D i a g r a m > < A d a p t e r   i : t y p e = " M e a s u r e D i a g r a m S a n d b o x A d a p t e r " > < T a b l e N a m e > F i n a n c e _ 2 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 M e a s u r e s \ S u m   o f   r e v o l _ u t i l < / K e y > < / D i a g r a m O b j e c t K e y > < D i a g r a m O b j e c t K e y > < K e y > M e a s u r e s \ S u m   o f   r e v o l _ u t i l \ T a g I n f o \ F o r m u l a < / K e y > < / D i a g r a m O b j e c t K e y > < D i a g r a m O b j e c t K e y > < K e y > M e a s u r e s \ S u m   o f   r e v o l _ u t i l \ T a g I n f o \ V a l u e < / K e y > < / D i a g r a m O b j e c t K e y > < D i a g r a m O b j e c t K e y > < K e y > M e a s u r e s \ S u m   o f   t o t a l _ p y m n t < / K e y > < / D i a g r a m O b j e c t K e y > < D i a g r a m O b j e c t K e y > < K e y > M e a s u r e s \ S u m   o f   t o t a l _ p y m n t \ T a g I n f o \ F o r m u l a < / K e y > < / D i a g r a m O b j e c t K e y > < D i a g r a m O b j e c t K e y > < K e y > M e a s u r e s \ S u m   o f   t o t a l _ p y m n t \ T a g I n f o \ V a l u e < / K e y > < / D i a g r a m O b j e c t K e y > < D i a g r a m O b j e c t K e y > < K e y > M e a s u r e s \ C o u n t   o f   r e v o l _ b a l < / K e y > < / D i a g r a m O b j e c t K e y > < D i a g r a m O b j e c t K e y > < K e y > M e a s u r e s \ C o u n t   o f   r e v o l _ b a l \ T a g I n f o \ F o r m u l a < / K e y > < / D i a g r a m O b j e c t K e y > < D i a g r a m O b j e c t K e y > < K e y > M e a s u r e s \ C o u n t   o f   r e v o l _ b a l \ T a g I n f o \ V a l u e < / K e y > < / D i a g r a m O b j e c t K e y > < D i a g r a m O b j e c t K e y > < K e y > M e a s u r e s \ A v e r a g e   o f   r e v o l _ b a l < / K e y > < / D i a g r a m O b j e c t K e y > < D i a g r a m O b j e c t K e y > < K e y > M e a s u r e s \ A v e r a g e   o f   r e v o l _ b a l \ T a g I n f o \ F o r m u l a < / K e y > < / D i a g r a m O b j e c t K e y > < D i a g r a m O b j e c t K e y > < K e y > M e a s u r e s \ A v e r a g e   o f   r e v o l _ b a l \ T a g I n f o \ V a l u e 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 L i n k s \ & l t ; C o l u m n s \ S u m   o f   r e v o l _ u t i l & g t ; - & l t ; M e a s u r e s \ r e v o l _ u t i l & g t ; < / K e y > < / D i a g r a m O b j e c t K e y > < D i a g r a m O b j e c t K e y > < K e y > L i n k s \ & l t ; C o l u m n s \ S u m   o f   r e v o l _ u t i l & g t ; - & l t ; M e a s u r e s \ r e v o l _ u t i l & g t ; \ C O L U M N < / K e y > < / D i a g r a m O b j e c t K e y > < D i a g r a m O b j e c t K e y > < K e y > L i n k s \ & l t ; C o l u m n s \ S u m   o f   r e v o l _ u t i l & g t ; - & l t ; M e a s u r e s \ r e v o l _ u t i l & g t ; \ M E A S U R E 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 L i n k s \ & l t ; C o l u m n s \ C o u n t   o f   r e v o l _ b a l & g t ; - & l t ; M e a s u r e s \ r e v o l _ b a l & g t ; < / K e y > < / D i a g r a m O b j e c t K e y > < D i a g r a m O b j e c t K e y > < K e y > L i n k s \ & l t ; C o l u m n s \ C o u n t   o f   r e v o l _ b a l & g t ; - & l t ; M e a s u r e s \ r e v o l _ b a l & g t ; \ C O L U M N < / K e y > < / D i a g r a m O b j e c t K e y > < D i a g r a m O b j e c t K e y > < K e y > L i n k s \ & l t ; C o l u m n s \ C o u n t   o f   r e v o l _ b a l & g t ; - & l t ; M e a s u r e s \ r e v o l _ b a l & g t ; \ M E A S U R E < / K e y > < / D i a g r a m O b j e c t K e y > < D i a g r a m O b j e c t K e y > < K e y > L i n k s \ & l t ; C o l u m n s \ A v e r a g e   o f   r e v o l _ b a l & g t ; - & l t ; M e a s u r e s \ r e v o l _ b a l & g t ; < / K e y > < / D i a g r a m O b j e c t K e y > < D i a g r a m O b j e c t K e y > < K e y > L i n k s \ & l t ; C o l u m n s \ A v e r a g e   o f   r e v o l _ b a l & g t ; - & l t ; M e a s u r e s \ r e v o l _ b a l & g t ; \ C O L U M N < / K e y > < / D i a g r a m O b j e c t K e y > < D i a g r a m O b j e c t K e y > < K e y > L i n k s \ & l t ; C o l u m n s \ A v e r a g e   o f   r e v o l _ b a l & g t ; - & l t ; M e a s u r e s \ r e v o l _ b a l & g t ; \ M E A S U R E 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 M e a s u r e s \ S u m   o f   r e v o l _ u t i l < / K e y > < / a : K e y > < a : V a l u e   i : t y p e = " M e a s u r e G r i d N o d e V i e w S t a t e " > < C o l u m n > 9 < / C o l u m n > < L a y e d O u t > t r u e < / L a y e d O u t > < W a s U I I n v i s i b l e > t r u e < / W a s U I I n v i s i b l e > < / a : V a l u e > < / a : K e y V a l u e O f D i a g r a m O b j e c t K e y a n y T y p e z b w N T n L X > < a : K e y V a l u e O f D i a g r a m O b j e c t K e y a n y T y p e z b w N T n L X > < a : K e y > < K e y > M e a s u r e s \ S u m   o f   r e v o l _ u t i l \ T a g I n f o \ F o r m u l a < / K e y > < / a : K e y > < a : V a l u e   i : t y p e = " M e a s u r e G r i d V i e w S t a t e I D i a g r a m T a g A d d i t i o n a l I n f o " / > < / a : K e y V a l u e O f D i a g r a m O b j e c t K e y a n y T y p e z b w N T n L X > < a : K e y V a l u e O f D i a g r a m O b j e c t K e y a n y T y p e z b w N T n L X > < a : K e y > < K e y > M e a s u r e s \ S u m   o f   r e v o l _ u t i l \ T a g I n f o \ V a l u e 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 M e a s u r e s \ C o u n t   o f   r e v o l _ b a l < / K e y > < / a : K e y > < a : V a l u e   i : t y p e = " M e a s u r e G r i d N o d e V i e w S t a t e " > < C o l u m n > 8 < / C o l u m n > < L a y e d O u t > t r u e < / L a y e d O u t > < W a s U I I n v i s i b l e > t r u e < / W a s U I I n v i s i b l e > < / a : V a l u e > < / a : K e y V a l u e O f D i a g r a m O b j e c t K e y a n y T y p e z b w N T n L X > < a : K e y V a l u e O f D i a g r a m O b j e c t K e y a n y T y p e z b w N T n L X > < a : K e y > < K e y > M e a s u r e s \ C o u n t   o f   r e v o l _ b a l \ T a g I n f o \ F o r m u l a < / K e y > < / a : K e y > < a : V a l u e   i : t y p e = " M e a s u r e G r i d V i e w S t a t e I D i a g r a m T a g A d d i t i o n a l I n f o " / > < / a : K e y V a l u e O f D i a g r a m O b j e c t K e y a n y T y p e z b w N T n L X > < a : K e y V a l u e O f D i a g r a m O b j e c t K e y a n y T y p e z b w N T n L X > < a : K e y > < K e y > M e a s u r e s \ C o u n t   o f   r e v o l _ b a l \ T a g I n f o \ V a l u e < / K e y > < / a : K e y > < a : V a l u e   i : t y p e = " M e a s u r e G r i d V i e w S t a t e I D i a g r a m T a g A d d i t i o n a l I n f o " / > < / a : K e y V a l u e O f D i a g r a m O b j e c t K e y a n y T y p e z b w N T n L X > < a : K e y V a l u e O f D i a g r a m O b j e c t K e y a n y T y p e z b w N T n L X > < a : K e y > < K e y > M e a s u r e s \ A v e r a g e   o f   r e v o l _ b a l < / K e y > < / a : K e y > < a : V a l u e   i : t y p e = " M e a s u r e G r i d N o d e V i e w S t a t e " > < C o l u m n > 8 < / C o l u m n > < L a y e d O u t > t r u e < / L a y e d O u t > < W a s U I I n v i s i b l e > t r u e < / W a s U I I n v i s i b l e > < / a : V a l u e > < / a : K e y V a l u e O f D i a g r a m O b j e c t K e y a n y T y p e z b w N T n L X > < a : K e y V a l u e O f D i a g r a m O b j e c t K e y a n y T y p e z b w N T n L X > < a : K e y > < K e y > M e a s u r e s \ A v e r a g e   o f   r e v o l _ b a l \ T a g I n f o \ F o r m u l a < / K e y > < / a : K e y > < a : V a l u e   i : t y p e = " M e a s u r e G r i d V i e w S t a t e I D i a g r a m T a g A d d i t i o n a l I n f o " / > < / a : K e y V a l u e O f D i a g r a m O b j e c t K e y a n y T y p e z b w N T n L X > < a : K e y V a l u e O f D i a g r a m O b j e c t K e y a n y T y p e z b w N T n L X > < a : K e y > < K e y > M e a s u r e s \ A v e r a g e   o f   r e v o l _ b a l \ T a g I n f o \ V a l u e 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 L i n k s \ & l t ; C o l u m n s \ S u m   o f   r e v o l _ u t i l & g t ; - & l t ; M e a s u r e s \ r e v o l _ u t i l & g t ; < / K e y > < / a : K e y > < a : V a l u e   i : t y p e = " M e a s u r e G r i d V i e w S t a t e I D i a g r a m L i n k " / > < / a : K e y V a l u e O f D i a g r a m O b j e c t K e y a n y T y p e z b w N T n L X > < a : K e y V a l u e O f D i a g r a m O b j e c t K e y a n y T y p e z b w N T n L X > < a : K e y > < K e y > L i n k s \ & l t ; C o l u m n s \ S u m   o f   r e v o l _ u t i l & g t ; - & l t ; M e a s u r e s \ r e v o l _ u t i l & g t ; \ C O L U M N < / K e y > < / a : K e y > < a : V a l u e   i : t y p e = " M e a s u r e G r i d V i e w S t a t e I D i a g r a m L i n k E n d p o i n t " / > < / a : K e y V a l u e O f D i a g r a m O b j e c t K e y a n y T y p e z b w N T n L X > < a : K e y V a l u e O f D i a g r a m O b j e c t K e y a n y T y p e z b w N T n L X > < a : K e y > < K e y > L i n k s \ & l t ; C o l u m n s \ S u m   o f   r e v o l _ u t i l & g t ; - & l t ; M e a s u r e s \ r e v o l _ u t i l & g t ; \ M E A S U R E 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 L i n k s \ & l t ; C o l u m n s \ C o u n t   o f   r e v o l _ b a l & g t ; - & l t ; M e a s u r e s \ r e v o l _ b a l & g t ; < / K e y > < / a : K e y > < a : V a l u e   i : t y p e = " M e a s u r e G r i d V i e w S t a t e I D i a g r a m L i n k " / > < / a : K e y V a l u e O f D i a g r a m O b j e c t K e y a n y T y p e z b w N T n L X > < a : K e y V a l u e O f D i a g r a m O b j e c t K e y a n y T y p e z b w N T n L X > < a : K e y > < K e y > L i n k s \ & l t ; C o l u m n s \ C o u n t   o f   r e v o l _ b a l & g t ; - & l t ; M e a s u r e s \ r e v o l _ b a l & g t ; \ C O L U M N < / K e y > < / a : K e y > < a : V a l u e   i : t y p e = " M e a s u r e G r i d V i e w S t a t e I D i a g r a m L i n k E n d p o i n t " / > < / a : K e y V a l u e O f D i a g r a m O b j e c t K e y a n y T y p e z b w N T n L X > < a : K e y V a l u e O f D i a g r a m O b j e c t K e y a n y T y p e z b w N T n L X > < a : K e y > < K e y > L i n k s \ & l t ; C o l u m n s \ C o u n t   o f   r e v o l _ b a l & g t ; - & l t ; M e a s u r e s \ r e v o l _ b a l & g t ; \ M E A S U R E < / K e y > < / a : K e y > < a : V a l u e   i : t y p e = " M e a s u r e G r i d V i e w S t a t e I D i a g r a m L i n k E n d p o i n t " / > < / a : K e y V a l u e O f D i a g r a m O b j e c t K e y a n y T y p e z b w N T n L X > < a : K e y V a l u e O f D i a g r a m O b j e c t K e y a n y T y p e z b w N T n L X > < a : K e y > < K e y > L i n k s \ & l t ; C o l u m n s \ A v e r a g e   o f   r e v o l _ b a l & g t ; - & l t ; M e a s u r e s \ r e v o l _ b a l & g t ; < / K e y > < / a : K e y > < a : V a l u e   i : t y p e = " M e a s u r e G r i d V i e w S t a t e I D i a g r a m L i n k " / > < / a : K e y V a l u e O f D i a g r a m O b j e c t K e y a n y T y p e z b w N T n L X > < a : K e y V a l u e O f D i a g r a m O b j e c t K e y a n y T y p e z b w N T n L X > < a : K e y > < K e y > L i n k s \ & l t ; C o l u m n s \ A v e r a g e   o f   r e v o l _ b a l & g t ; - & l t ; M e a s u r e s \ r e v o l _ b a l & g t ; \ C O L U M N < / K e y > < / a : K e y > < a : V a l u e   i : t y p e = " M e a s u r e G r i d V i e w S t a t e I D i a g r a m L i n k E n d p o i n t " / > < / a : K e y V a l u e O f D i a g r a m O b j e c t K e y a n y T y p e z b w N T n L X > < a : K e y V a l u e O f D i a g r a m O b j e c t K e y a n y T y p e z b w N T n L X > < a : K e y > < K e y > L i n k s \ & l t ; C o l u m n s \ A v e r a g e   o f   r e v o l _ b a l & g t ; - & l t ; M e a s u r e s \ r e v o l _ b a l & g t ; \ M E A S U R E 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 T a g s \ T a b l e s \ & l t ; T a b l e s \ F i n a n c e _ 1 & g t ; < / K e y > < / D i a g r a m O b j e c t K e y > < D i a g r a m O b j e c t K e y > < K e y > D y n a m i c   T a g s \ T a b l e s \ & l t ; T a b l e s \ F i n a n c e _ 2 & g t ; < / K e y > < / D i a g r a m O b j e c t K e y > < D i a g r a m O b j e c t K e y > < K e y > T a b l e s \ F i n a n c e _ 1 < / K e y > < / D i a g r a m O b j e c t K e y > < D i a g r a m O b j e c t K e y > < K e y > T a b l e s \ F i n a n c e _ 1 \ C o l u m n s \ i d < / K e y > < / D i a g r a m O b j e c t K e y > < D i a g r a m O b j e c t K e y > < K e y > T a b l e s \ F i n a n c e _ 1 \ C o l u m n s \ m e m b e r _ i d < / K e y > < / D i a g r a m O b j e c t K e y > < D i a g r a m O b j e c t K e y > < K e y > T a b l e s \ F i n a n c e _ 1 \ C o l u m n s \ l o a n _ a m n t < / K e y > < / D i a g r a m O b j e c t K e y > < D i a g r a m O b j e c t K e y > < K e y > T a b l e s \ F i n a n c e _ 1 \ C o l u m n s \ f u n d e d _ a m n t < / K e y > < / D i a g r a m O b j e c t K e y > < D i a g r a m O b j e c t K e y > < K e y > T a b l e s \ F i n a n c e _ 1 \ C o l u m n s \ f u n d e d _ a m n t _ i n v < / K e y > < / D i a g r a m O b j e c t K e y > < D i a g r a m O b j e c t K e y > < K e y > T a b l e s \ F i n a n c e _ 1 \ C o l u m n s \ t e r m < / K e y > < / D i a g r a m O b j e c t K e y > < D i a g r a m O b j e c t K e y > < K e y > T a b l e s \ F i n a n c e _ 1 \ C o l u m n s \ i n t _ r a t e < / K e y > < / D i a g r a m O b j e c t K e y > < D i a g r a m O b j e c t K e y > < K e y > T a b l e s \ F i n a n c e _ 1 \ C o l u m n s \ i n s t a l l m e n t < / K e y > < / D i a g r a m O b j e c t K e y > < D i a g r a m O b j e c t K e y > < K e y > T a b l e s \ F i n a n c e _ 1 \ C o l u m n s \ g r a d e < / K e y > < / D i a g r a m O b j e c t K e y > < D i a g r a m O b j e c t K e y > < K e y > T a b l e s \ F i n a n c e _ 1 \ C o l u m n s \ s u b _ g r a d e < / K e y > < / D i a g r a m O b j e c t K e y > < D i a g r a m O b j e c t K e y > < K e y > T a b l e s \ F i n a n c e _ 1 \ C o l u m n s \ e m p _ t i t l e < / K e y > < / D i a g r a m O b j e c t K e y > < D i a g r a m O b j e c t K e y > < K e y > T a b l e s \ F i n a n c e _ 1 \ C o l u m n s \ e m p _ l e n g t h < / K e y > < / D i a g r a m O b j e c t K e y > < D i a g r a m O b j e c t K e y > < K e y > T a b l e s \ F i n a n c e _ 1 \ C o l u m n s \ h o m e _ o w n e r s h i p < / K e y > < / D i a g r a m O b j e c t K e y > < D i a g r a m O b j e c t K e y > < K e y > T a b l e s \ F i n a n c e _ 1 \ C o l u m n s \ a n n u a l _ i n c < / K e y > < / D i a g r a m O b j e c t K e y > < D i a g r a m O b j e c t K e y > < K e y > T a b l e s \ F i n a n c e _ 1 \ C o l u m n s \ v e r i f i c a t i o n _ s t a t u s < / K e y > < / D i a g r a m O b j e c t K e y > < D i a g r a m O b j e c t K e y > < K e y > T a b l e s \ F i n a n c e _ 1 \ C o l u m n s \ i s s u e _ d < / K e y > < / D i a g r a m O b j e c t K e y > < D i a g r a m O b j e c t K e y > < K e y > T a b l e s \ F i n a n c e _ 1 \ C o l u m n s \ l o a n _ s t a t u s < / K e y > < / D i a g r a m O b j e c t K e y > < D i a g r a m O b j e c t K e y > < K e y > T a b l e s \ F i n a n c e _ 1 \ C o l u m n s \ p y m n t _ p l a n < / K e y > < / D i a g r a m O b j e c t K e y > < D i a g r a m O b j e c t K e y > < K e y > T a b l e s \ F i n a n c e _ 1 \ C o l u m n s \ d e s c < / K e y > < / D i a g r a m O b j e c t K e y > < D i a g r a m O b j e c t K e y > < K e y > T a b l e s \ F i n a n c e _ 1 \ C o l u m n s \ p u r p o s e < / K e y > < / D i a g r a m O b j e c t K e y > < D i a g r a m O b j e c t K e y > < K e y > T a b l e s \ F i n a n c e _ 1 \ C o l u m n s \ t i t l e < / K e y > < / D i a g r a m O b j e c t K e y > < D i a g r a m O b j e c t K e y > < K e y > T a b l e s \ F i n a n c e _ 1 \ C o l u m n s \ z i p _ c o d e < / K e y > < / D i a g r a m O b j e c t K e y > < D i a g r a m O b j e c t K e y > < K e y > T a b l e s \ F i n a n c e _ 1 \ C o l u m n s \ a d d r _ s t a t e < / K e y > < / D i a g r a m O b j e c t K e y > < D i a g r a m O b j e c t K e y > < K e y > T a b l e s \ F i n a n c e _ 1 \ C o l u m n s \ d t i < / K e y > < / D i a g r a m O b j e c t K e y > < D i a g r a m O b j e c t K e y > < K e y > T a b l e s \ F i n a n c e _ 1 \ C o l u m n s \ i s s u e _ d   ( Y e a r ) < / K e y > < / D i a g r a m O b j e c t K e y > < D i a g r a m O b j e c t K e y > < K e y > T a b l e s \ F i n a n c e _ 1 \ C o l u m n s \ i s s u e _ d   ( M o n t h   I n d e x ) < / K e y > < / D i a g r a m O b j e c t K e y > < D i a g r a m O b j e c t K e y > < K e y > T a b l e s \ F i n a n c e _ 1 \ C o l u m n s \ i s s u e _ d   ( M o n t h ) < / K e y > < / D i a g r a m O b j e c t K e y > < D i a g r a m O b j e c t K e y > < K e y > T a b l e s \ F i n a n c e _ 1 \ M e a s u r e s \ S u m   o f   l o a n _ a m n t < / K e y > < / D i a g r a m O b j e c t K e y > < D i a g r a m O b j e c t K e y > < K e y > T a b l e s \ F i n a n c e _ 1 \ S u m   o f   l o a n _ a m n t \ A d d i t i o n a l   I n f o \ I m p l i c i t   M e a s u r e < / K e y > < / D i a g r a m O b j e c t K e y > < D i a g r a m O b j e c t K e y > < K e y > T a b l e s \ F i n a n c e _ 1 \ M e a s u r e s \ C o u n t   o f   s u b _ g r a d e < / K e y > < / D i a g r a m O b j e c t K e y > < D i a g r a m O b j e c t K e y > < K e y > T a b l e s \ F i n a n c e _ 1 \ C o u n t   o f   s u b _ g r a d e \ A d d i t i o n a l   I n f o \ I m p l i c i t   M e a s u r e < / K e y > < / D i a g r a m O b j e c t K e y > < D i a g r a m O b j e c t K e y > < K e y > T a b l e s \ F i n a n c e _ 2 < / K e y > < / D i a g r a m O b j e c t K e y > < D i a g r a m O b j e c t K e y > < K e y > T a b l e s \ F i n a n c e _ 2 \ C o l u m n s \ i d < / K e y > < / D i a g r a m O b j e c t K e y > < D i a g r a m O b j e c t K e y > < K e y > T a b l e s \ F i n a n c e _ 2 \ C o l u m n s \ d e l i n q _ 2 y r s < / K e y > < / D i a g r a m O b j e c t K e y > < D i a g r a m O b j e c t K e y > < K e y > T a b l e s \ F i n a n c e _ 2 \ C o l u m n s \ e a r l i e s t _ c r _ l i n e < / K e y > < / D i a g r a m O b j e c t K e y > < D i a g r a m O b j e c t K e y > < K e y > T a b l e s \ F i n a n c e _ 2 \ C o l u m n s \ i n q _ l a s t _ 6 m t h s < / K e y > < / D i a g r a m O b j e c t K e y > < D i a g r a m O b j e c t K e y > < K e y > T a b l e s \ F i n a n c e _ 2 \ C o l u m n s \ m t h s _ s i n c e _ l a s t _ d e l i n q < / K e y > < / D i a g r a m O b j e c t K e y > < D i a g r a m O b j e c t K e y > < K e y > T a b l e s \ F i n a n c e _ 2 \ C o l u m n s \ m t h s _ s i n c e _ l a s t _ r e c o r d < / K e y > < / D i a g r a m O b j e c t K e y > < D i a g r a m O b j e c t K e y > < K e y > T a b l e s \ F i n a n c e _ 2 \ C o l u m n s \ o p e n _ a c c < / K e y > < / D i a g r a m O b j e c t K e y > < D i a g r a m O b j e c t K e y > < K e y > T a b l e s \ F i n a n c e _ 2 \ C o l u m n s \ p u b _ r e c < / K e y > < / D i a g r a m O b j e c t K e y > < D i a g r a m O b j e c t K e y > < K e y > T a b l e s \ F i n a n c e _ 2 \ C o l u m n s \ r e v o l _ b a l < / K e y > < / D i a g r a m O b j e c t K e y > < D i a g r a m O b j e c t K e y > < K e y > T a b l e s \ F i n a n c e _ 2 \ C o l u m n s \ r e v o l _ u t i l < / K e y > < / D i a g r a m O b j e c t K e y > < D i a g r a m O b j e c t K e y > < K e y > T a b l e s \ F i n a n c e _ 2 \ C o l u m n s \ t o t a l _ a c c < / K e y > < / D i a g r a m O b j e c t K e y > < D i a g r a m O b j e c t K e y > < K e y > T a b l e s \ F i n a n c e _ 2 \ C o l u m n s \ i n i t i a l _ l i s t _ s t a t u s < / K e y > < / D i a g r a m O b j e c t K e y > < D i a g r a m O b j e c t K e y > < K e y > T a b l e s \ F i n a n c e _ 2 \ C o l u m n s \ o u t _ p r n c p < / K e y > < / D i a g r a m O b j e c t K e y > < D i a g r a m O b j e c t K e y > < K e y > T a b l e s \ F i n a n c e _ 2 \ C o l u m n s \ o u t _ p r n c p _ i n v < / K e y > < / D i a g r a m O b j e c t K e y > < D i a g r a m O b j e c t K e y > < K e y > T a b l e s \ F i n a n c e _ 2 \ C o l u m n s \ t o t a l _ p y m n t < / K e y > < / D i a g r a m O b j e c t K e y > < D i a g r a m O b j e c t K e y > < K e y > T a b l e s \ F i n a n c e _ 2 \ C o l u m n s \ t o t a l _ p y m n t _ i n v < / K e y > < / D i a g r a m O b j e c t K e y > < D i a g r a m O b j e c t K e y > < K e y > T a b l e s \ F i n a n c e _ 2 \ C o l u m n s \ t o t a l _ r e c _ p r n c p < / K e y > < / D i a g r a m O b j e c t K e y > < D i a g r a m O b j e c t K e y > < K e y > T a b l e s \ F i n a n c e _ 2 \ C o l u m n s \ t o t a l _ r e c _ i n t < / K e y > < / D i a g r a m O b j e c t K e y > < D i a g r a m O b j e c t K e y > < K e y > T a b l e s \ F i n a n c e _ 2 \ C o l u m n s \ t o t a l _ r e c _ l a t e _ f e e < / K e y > < / D i a g r a m O b j e c t K e y > < D i a g r a m O b j e c t K e y > < K e y > T a b l e s \ F i n a n c e _ 2 \ C o l u m n s \ r e c o v e r i e s < / K e y > < / D i a g r a m O b j e c t K e y > < D i a g r a m O b j e c t K e y > < K e y > T a b l e s \ F i n a n c e _ 2 \ C o l u m n s \ c o l l e c t i o n _ r e c o v e r y _ f e e < / K e y > < / D i a g r a m O b j e c t K e y > < D i a g r a m O b j e c t K e y > < K e y > T a b l e s \ F i n a n c e _ 2 \ C o l u m n s \ l a s t _ p y m n t _ d < / K e y > < / D i a g r a m O b j e c t K e y > < D i a g r a m O b j e c t K e y > < K e y > T a b l e s \ F i n a n c e _ 2 \ C o l u m n s \ l a s t _ p y m n t _ a m n t < / K e y > < / D i a g r a m O b j e c t K e y > < D i a g r a m O b j e c t K e y > < K e y > T a b l e s \ F i n a n c e _ 2 \ C o l u m n s \ n e x t _ p y m n t _ d < / K e y > < / D i a g r a m O b j e c t K e y > < D i a g r a m O b j e c t K e y > < K e y > T a b l e s \ F i n a n c e _ 2 \ C o l u m n s \ l a s t _ c r e d i t _ p u l l _ d < / K e y > < / D i a g r a m O b j e c t K e y > < D i a g r a m O b j e c t K e y > < K e y > T a b l e s \ F i n a n c e _ 2 \ M e a s u r e s \ S u m   o f   r e v o l _ b a l < / K e y > < / D i a g r a m O b j e c t K e y > < D i a g r a m O b j e c t K e y > < K e y > T a b l e s \ F i n a n c e _ 2 \ S u m   o f   r e v o l _ b a l \ A d d i t i o n a l   I n f o \ I m p l i c i t   M e a s u r e < / K e y > < / D i a g r a m O b j e c t K e y > < D i a g r a m O b j e c t K e y > < K e y > T a b l e s \ F i n a n c e _ 2 \ M e a s u r e s \ S u m   o f   r e v o l _ u t i l < / K e y > < / D i a g r a m O b j e c t K e y > < D i a g r a m O b j e c t K e y > < K e y > T a b l e s \ F i n a n c e _ 2 \ S u m   o f   r e v o l _ u t i l \ A d d i t i o n a l   I n f o \ I m p l i c i t   M e a s u r e < / K e y > < / D i a g r a m O b j e c t K e y > < D i a g r a m O b j e c t K e y > < K e y > T a b l e s \ F i n a n c e _ 2 \ M e a s u r e s \ S u m   o f   t o t a l _ p y m n t < / K e y > < / D i a g r a m O b j e c t K e y > < D i a g r a m O b j e c t K e y > < K e y > T a b l e s \ F i n a n c e _ 2 \ S u m   o f   t o t a l _ p y m n t \ A d d i t i o n a l   I n f o \ I m p l i c i t   M e a s u r e < / K e y > < / D i a g r a m O b j e c t K e y > < D i a g r a m O b j e c t K e y > < K e y > T a b l e s \ F i n a n c e _ 2 \ M e a s u r e s \ C o u n t   o f   r e v o l _ b a l < / K e y > < / D i a g r a m O b j e c t K e y > < D i a g r a m O b j e c t K e y > < K e y > T a b l e s \ F i n a n c e _ 2 \ C o u n t   o f   r e v o l _ b a l \ A d d i t i o n a l   I n f o \ I m p l i c i t   M e a s u r e < / K e y > < / D i a g r a m O b j e c t K e y > < D i a g r a m O b j e c t K e y > < K e y > T a b l e s \ F i n a n c e _ 2 \ M e a s u r e s \ A v e r a g e   o f   r e v o l _ b a l < / K e y > < / D i a g r a m O b j e c t K e y > < D i a g r a m O b j e c t K e y > < K e y > T a b l e s \ F i n a n c e _ 2 \ A v e r a g e   o f   r e v o l _ b a l \ A d d i t i o n a l   I n f o \ I m p l i c i t   M e a s u r e < / K e y > < / D i a g r a m O b j e c t K e y > < D i a g r a m O b j e c t K e y > < K e y > R e l a t i o n s h i p s \ & l t ; T a b l e s \ F i n a n c e _ 1 \ C o l u m n s \ i d & g t ; - & l t ; T a b l e s \ F i n a n c e _ 2 \ C o l u m n s \ i d & g t ; < / K e y > < / D i a g r a m O b j e c t K e y > < D i a g r a m O b j e c t K e y > < K e y > R e l a t i o n s h i p s \ & l t ; T a b l e s \ F i n a n c e _ 1 \ C o l u m n s \ i d & g t ; - & l t ; T a b l e s \ F i n a n c e _ 2 \ C o l u m n s \ i d & g t ; \ F K < / K e y > < / D i a g r a m O b j e c t K e y > < D i a g r a m O b j e c t K e y > < K e y > R e l a t i o n s h i p s \ & l t ; T a b l e s \ F i n a n c e _ 1 \ C o l u m n s \ i d & g t ; - & l t ; T a b l e s \ F i n a n c e _ 2 \ C o l u m n s \ i d & g t ; \ P K < / K e y > < / D i a g r a m O b j e c t K e y > < D i a g r a m O b j e c t K e y > < K e y > R e l a t i o n s h i p s \ & l t ; T a b l e s \ F i n a n c e _ 1 \ C o l u m n s \ i d & g t ; - & l t ; T a b l e s \ F i n a n c e _ 2 \ C o l u m n s \ i d & g t ; \ C r o s s F i l t e r < / K e y > < / D i a g r a m O b j e c t K e y > < / A l l K e y s > < S e l e c t e d K e y s > < D i a g r a m O b j e c t K e y > < K e y > T a b l e s \ F i n a n c e _ 2 < / 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 T a g s \ T a b l e s \ & l t ; T a b l e s \ F i n a n c e _ 1 & g t ; < / K e y > < / a : K e y > < a : V a l u e   i : t y p e = " D i a g r a m D i s p l a y T a g V i e w S t a t e " > < I s N o t F i l t e r e d O u t > t r u e < / I s N o t F i l t e r e d O u t > < / a : V a l u e > < / a : K e y V a l u e O f D i a g r a m O b j e c t K e y a n y T y p e z b w N T n L X > < a : K e y V a l u e O f D i a g r a m O b j e c t K e y a n y T y p e z b w N T n L X > < a : K e y > < K e y > D y n a m i c   T a g s \ T a b l e s \ & l t ; T a b l e s \ F i n a n c e _ 2 & g t ; < / K e y > < / a : K e y > < a : V a l u e   i : t y p e = " D i a g r a m D i s p l a y T a g V i e w S t a t e " > < I s N o t F i l t e r e d O u t > t r u e < / I s N o t F i l t e r e d O u t > < / a : V a l u e > < / a : K e y V a l u e O f D i a g r a m O b j e c t K e y a n y T y p e z b w N T n L X > < a : K e y V a l u e O f D i a g r a m O b j e c t K e y a n y T y p e z b w N T n L X > < a : K e y > < K e y > T a b l e s \ F i n a n c e _ 1 < / K e y > < / a : K e y > < a : V a l u e   i : t y p e = " D i a g r a m D i s p l a y N o d e V i e w S t a t e " > < H e i g h t > 5 1 2 . 4 < / H e i g h t > < I s E x p a n d e d > t r u e < / I s E x p a n d e d > < L a y e d O u t > t r u e < / L a y e d O u t > < L e f t > 1 4 5 . 9 9 9 9 9 9 9 9 9 9 9 9 9 7 < / L e f t > < T o p > 6 < / T o p > < W i d t h > 3 9 2 . 7 9 9 9 9 9 9 9 9 9 9 9 9 5 < / W i d t h > < / a : V a l u e > < / a : K e y V a l u e O f D i a g r a m O b j e c t K e y a n y T y p e z b w N T n L X > < a : K e y V a l u e O f D i a g r a m O b j e c t K e y a n y T y p e z b w N T n L X > < a : K e y > < K e y > T a b l e s \ F i n a n c e _ 1 \ C o l u m n s \ i d < / K e y > < / a : K e y > < a : V a l u e   i : t y p e = " D i a g r a m D i s p l a y N o d e V i e w S t a t e " > < H e i g h t > 1 5 0 < / H e i g h t > < I s E x p a n d e d > t r u e < / I s E x p a n d e d > < W i d t h > 2 0 0 < / W i d t h > < / a : V a l u e > < / a : K e y V a l u e O f D i a g r a m O b j e c t K e y a n y T y p e z b w N T n L X > < a : K e y V a l u e O f D i a g r a m O b j e c t K e y a n y T y p e z b w N T n L X > < a : K e y > < K e y > T a b l e s \ F i n a n c e _ 1 \ C o l u m n s \ m e m b e r _ i d < / K e y > < / a : K e y > < a : V a l u e   i : t y p e = " D i a g r a m D i s p l a y N o d e V i e w S t a t e " > < H e i g h t > 1 5 0 < / H e i g h t > < I s E x p a n d e d > t r u e < / I s E x p a n d e d > < W i d t h > 2 0 0 < / W i d t h > < / a : V a l u e > < / a : K e y V a l u e O f D i a g r a m O b j e c t K e y a n y T y p e z b w N T n L X > < a : K e y V a l u e O f D i a g r a m O b j e c t K e y a n y T y p e z b w N T n L X > < a : K e y > < K e y > T a b l e s \ F i n a n c e _ 1 \ C o l u m n s \ l o a n _ a m n t < / K e y > < / a : K e y > < a : V a l u e   i : t y p e = " D i a g r a m D i s p l a y N o d e V i e w S t a t e " > < H e i g h t > 1 5 0 < / H e i g h t > < I s E x p a n d e d > t r u e < / I s E x p a n d e d > < W i d t h > 2 0 0 < / W i d t h > < / a : V a l u e > < / a : K e y V a l u e O f D i a g r a m O b j e c t K e y a n y T y p e z b w N T n L X > < a : K e y V a l u e O f D i a g r a m O b j e c t K e y a n y T y p e z b w N T n L X > < a : K e y > < K e y > T a b l e s \ F i n a n c e _ 1 \ C o l u m n s \ f u n d e d _ a m n t < / K e y > < / a : K e y > < a : V a l u e   i : t y p e = " D i a g r a m D i s p l a y N o d e V i e w S t a t e " > < H e i g h t > 1 5 0 < / H e i g h t > < I s E x p a n d e d > t r u e < / I s E x p a n d e d > < W i d t h > 2 0 0 < / W i d t h > < / a : V a l u e > < / a : K e y V a l u e O f D i a g r a m O b j e c t K e y a n y T y p e z b w N T n L X > < a : K e y V a l u e O f D i a g r a m O b j e c t K e y a n y T y p e z b w N T n L X > < a : K e y > < K e y > T a b l e s \ F i n a n c e _ 1 \ C o l u m n s \ f u n d e d _ a m n t _ i n v < / K e y > < / a : K e y > < a : V a l u e   i : t y p e = " D i a g r a m D i s p l a y N o d e V i e w S t a t e " > < H e i g h t > 1 5 0 < / H e i g h t > < I s E x p a n d e d > t r u e < / I s E x p a n d e d > < W i d t h > 2 0 0 < / W i d t h > < / a : V a l u e > < / a : K e y V a l u e O f D i a g r a m O b j e c t K e y a n y T y p e z b w N T n L X > < a : K e y V a l u e O f D i a g r a m O b j e c t K e y a n y T y p e z b w N T n L X > < a : K e y > < K e y > T a b l e s \ F i n a n c e _ 1 \ C o l u m n s \ t e r m < / K e y > < / a : K e y > < a : V a l u e   i : t y p e = " D i a g r a m D i s p l a y N o d e V i e w S t a t e " > < H e i g h t > 1 5 0 < / H e i g h t > < I s E x p a n d e d > t r u e < / I s E x p a n d e d > < W i d t h > 2 0 0 < / W i d t h > < / a : V a l u e > < / a : K e y V a l u e O f D i a g r a m O b j e c t K e y a n y T y p e z b w N T n L X > < a : K e y V a l u e O f D i a g r a m O b j e c t K e y a n y T y p e z b w N T n L X > < a : K e y > < K e y > T a b l e s \ F i n a n c e _ 1 \ C o l u m n s \ i n t _ r a t e < / K e y > < / a : K e y > < a : V a l u e   i : t y p e = " D i a g r a m D i s p l a y N o d e V i e w S t a t e " > < H e i g h t > 1 5 0 < / H e i g h t > < I s E x p a n d e d > t r u e < / I s E x p a n d e d > < W i d t h > 2 0 0 < / W i d t h > < / a : V a l u e > < / a : K e y V a l u e O f D i a g r a m O b j e c t K e y a n y T y p e z b w N T n L X > < a : K e y V a l u e O f D i a g r a m O b j e c t K e y a n y T y p e z b w N T n L X > < a : K e y > < K e y > T a b l e s \ F i n a n c e _ 1 \ C o l u m n s \ i n s t a l l m e n t < / K e y > < / a : K e y > < a : V a l u e   i : t y p e = " D i a g r a m D i s p l a y N o d e V i e w S t a t e " > < H e i g h t > 1 5 0 < / H e i g h t > < I s E x p a n d e d > t r u e < / I s E x p a n d e d > < W i d t h > 2 0 0 < / W i d t h > < / a : V a l u e > < / a : K e y V a l u e O f D i a g r a m O b j e c t K e y a n y T y p e z b w N T n L X > < a : K e y V a l u e O f D i a g r a m O b j e c t K e y a n y T y p e z b w N T n L X > < a : K e y > < K e y > T a b l e s \ F i n a n c e _ 1 \ C o l u m n s \ g r a d e < / K e y > < / a : K e y > < a : V a l u e   i : t y p e = " D i a g r a m D i s p l a y N o d e V i e w S t a t e " > < H e i g h t > 1 5 0 < / H e i g h t > < I s E x p a n d e d > t r u e < / I s E x p a n d e d > < W i d t h > 2 0 0 < / W i d t h > < / a : V a l u e > < / a : K e y V a l u e O f D i a g r a m O b j e c t K e y a n y T y p e z b w N T n L X > < a : K e y V a l u e O f D i a g r a m O b j e c t K e y a n y T y p e z b w N T n L X > < a : K e y > < K e y > T a b l e s \ F i n a n c e _ 1 \ C o l u m n s \ s u b _ g r a d e < / K e y > < / a : K e y > < a : V a l u e   i : t y p e = " D i a g r a m D i s p l a y N o d e V i e w S t a t e " > < H e i g h t > 1 5 0 < / H e i g h t > < I s E x p a n d e d > t r u e < / I s E x p a n d e d > < W i d t h > 2 0 0 < / W i d t h > < / a : V a l u e > < / a : K e y V a l u e O f D i a g r a m O b j e c t K e y a n y T y p e z b w N T n L X > < a : K e y V a l u e O f D i a g r a m O b j e c t K e y a n y T y p e z b w N T n L X > < a : K e y > < K e y > T a b l e s \ F i n a n c e _ 1 \ C o l u m n s \ e m p _ t i t l e < / K e y > < / a : K e y > < a : V a l u e   i : t y p e = " D i a g r a m D i s p l a y N o d e V i e w S t a t e " > < H e i g h t > 1 5 0 < / H e i g h t > < I s E x p a n d e d > t r u e < / I s E x p a n d e d > < W i d t h > 2 0 0 < / W i d t h > < / a : V a l u e > < / a : K e y V a l u e O f D i a g r a m O b j e c t K e y a n y T y p e z b w N T n L X > < a : K e y V a l u e O f D i a g r a m O b j e c t K e y a n y T y p e z b w N T n L X > < a : K e y > < K e y > T a b l e s \ F i n a n c e _ 1 \ C o l u m n s \ e m p _ l e n g t h < / K e y > < / a : K e y > < a : V a l u e   i : t y p e = " D i a g r a m D i s p l a y N o d e V i e w S t a t e " > < H e i g h t > 1 5 0 < / H e i g h t > < I s E x p a n d e d > t r u e < / I s E x p a n d e d > < W i d t h > 2 0 0 < / W i d t h > < / a : V a l u e > < / a : K e y V a l u e O f D i a g r a m O b j e c t K e y a n y T y p e z b w N T n L X > < a : K e y V a l u e O f D i a g r a m O b j e c t K e y a n y T y p e z b w N T n L X > < a : K e y > < K e y > T a b l e s \ F i n a n c e _ 1 \ C o l u m n s \ h o m e _ o w n e r s h i p < / K e y > < / a : K e y > < a : V a l u e   i : t y p e = " D i a g r a m D i s p l a y N o d e V i e w S t a t e " > < H e i g h t > 1 5 0 < / H e i g h t > < I s E x p a n d e d > t r u e < / I s E x p a n d e d > < W i d t h > 2 0 0 < / W i d t h > < / a : V a l u e > < / a : K e y V a l u e O f D i a g r a m O b j e c t K e y a n y T y p e z b w N T n L X > < a : K e y V a l u e O f D i a g r a m O b j e c t K e y a n y T y p e z b w N T n L X > < a : K e y > < K e y > T a b l e s \ F i n a n c e _ 1 \ C o l u m n s \ a n n u a l _ i n c < / K e y > < / a : K e y > < a : V a l u e   i : t y p e = " D i a g r a m D i s p l a y N o d e V i e w S t a t e " > < H e i g h t > 1 5 0 < / H e i g h t > < I s E x p a n d e d > t r u e < / I s E x p a n d e d > < W i d t h > 2 0 0 < / W i d t h > < / a : V a l u e > < / a : K e y V a l u e O f D i a g r a m O b j e c t K e y a n y T y p e z b w N T n L X > < a : K e y V a l u e O f D i a g r a m O b j e c t K e y a n y T y p e z b w N T n L X > < a : K e y > < K e y > T a b l e s \ F i n a n c e _ 1 \ C o l u m n s \ v e r i f i c a t i o n _ s t a t u s < / K e y > < / a : K e y > < a : V a l u e   i : t y p e = " D i a g r a m D i s p l a y N o d e V i e w S t a t e " > < H e i g h t > 1 5 0 < / H e i g h t > < I s E x p a n d e d > t r u e < / I s E x p a n d e d > < W i d t h > 2 0 0 < / W i d t h > < / a : V a l u e > < / a : K e y V a l u e O f D i a g r a m O b j e c t K e y a n y T y p e z b w N T n L X > < a : K e y V a l u e O f D i a g r a m O b j e c t K e y a n y T y p e z b w N T n L X > < a : K e y > < K e y > T a b l e s \ F i n a n c e _ 1 \ C o l u m n s \ i s s u e _ d < / K e y > < / a : K e y > < a : V a l u e   i : t y p e = " D i a g r a m D i s p l a y N o d e V i e w S t a t e " > < H e i g h t > 1 5 0 < / H e i g h t > < I s E x p a n d e d > t r u e < / I s E x p a n d e d > < W i d t h > 2 0 0 < / W i d t h > < / a : V a l u e > < / a : K e y V a l u e O f D i a g r a m O b j e c t K e y a n y T y p e z b w N T n L X > < a : K e y V a l u e O f D i a g r a m O b j e c t K e y a n y T y p e z b w N T n L X > < a : K e y > < K e y > T a b l e s \ F i n a n c e _ 1 \ C o l u m n s \ l o a n _ s t a t u s < / K e y > < / a : K e y > < a : V a l u e   i : t y p e = " D i a g r a m D i s p l a y N o d e V i e w S t a t e " > < H e i g h t > 1 5 0 < / H e i g h t > < I s E x p a n d e d > t r u e < / I s E x p a n d e d > < W i d t h > 2 0 0 < / W i d t h > < / a : V a l u e > < / a : K e y V a l u e O f D i a g r a m O b j e c t K e y a n y T y p e z b w N T n L X > < a : K e y V a l u e O f D i a g r a m O b j e c t K e y a n y T y p e z b w N T n L X > < a : K e y > < K e y > T a b l e s \ F i n a n c e _ 1 \ C o l u m n s \ p y m n t _ p l a n < / K e y > < / a : K e y > < a : V a l u e   i : t y p e = " D i a g r a m D i s p l a y N o d e V i e w S t a t e " > < H e i g h t > 1 5 0 < / H e i g h t > < I s E x p a n d e d > t r u e < / I s E x p a n d e d > < W i d t h > 2 0 0 < / W i d t h > < / a : V a l u e > < / a : K e y V a l u e O f D i a g r a m O b j e c t K e y a n y T y p e z b w N T n L X > < a : K e y V a l u e O f D i a g r a m O b j e c t K e y a n y T y p e z b w N T n L X > < a : K e y > < K e y > T a b l e s \ F i n a n c e _ 1 \ C o l u m n s \ d e s c < / K e y > < / a : K e y > < a : V a l u e   i : t y p e = " D i a g r a m D i s p l a y N o d e V i e w S t a t e " > < H e i g h t > 1 5 0 < / H e i g h t > < I s E x p a n d e d > t r u e < / I s E x p a n d e d > < W i d t h > 2 0 0 < / W i d t h > < / a : V a l u e > < / a : K e y V a l u e O f D i a g r a m O b j e c t K e y a n y T y p e z b w N T n L X > < a : K e y V a l u e O f D i a g r a m O b j e c t K e y a n y T y p e z b w N T n L X > < a : K e y > < K e y > T a b l e s \ F i n a n c e _ 1 \ C o l u m n s \ p u r p o s e < / K e y > < / a : K e y > < a : V a l u e   i : t y p e = " D i a g r a m D i s p l a y N o d e V i e w S t a t e " > < H e i g h t > 1 5 0 < / H e i g h t > < I s E x p a n d e d > t r u e < / I s E x p a n d e d > < W i d t h > 2 0 0 < / W i d t h > < / a : V a l u e > < / a : K e y V a l u e O f D i a g r a m O b j e c t K e y a n y T y p e z b w N T n L X > < a : K e y V a l u e O f D i a g r a m O b j e c t K e y a n y T y p e z b w N T n L X > < a : K e y > < K e y > T a b l e s \ F i n a n c e _ 1 \ C o l u m n s \ t i t l e < / K e y > < / a : K e y > < a : V a l u e   i : t y p e = " D i a g r a m D i s p l a y N o d e V i e w S t a t e " > < H e i g h t > 1 5 0 < / H e i g h t > < I s E x p a n d e d > t r u e < / I s E x p a n d e d > < W i d t h > 2 0 0 < / W i d t h > < / a : V a l u e > < / a : K e y V a l u e O f D i a g r a m O b j e c t K e y a n y T y p e z b w N T n L X > < a : K e y V a l u e O f D i a g r a m O b j e c t K e y a n y T y p e z b w N T n L X > < a : K e y > < K e y > T a b l e s \ F i n a n c e _ 1 \ C o l u m n s \ z i p _ c o d e < / K e y > < / a : K e y > < a : V a l u e   i : t y p e = " D i a g r a m D i s p l a y N o d e V i e w S t a t e " > < H e i g h t > 1 5 0 < / H e i g h t > < I s E x p a n d e d > t r u e < / I s E x p a n d e d > < W i d t h > 2 0 0 < / W i d t h > < / a : V a l u e > < / a : K e y V a l u e O f D i a g r a m O b j e c t K e y a n y T y p e z b w N T n L X > < a : K e y V a l u e O f D i a g r a m O b j e c t K e y a n y T y p e z b w N T n L X > < a : K e y > < K e y > T a b l e s \ F i n a n c e _ 1 \ C o l u m n s \ a d d r _ s t a t e < / K e y > < / a : K e y > < a : V a l u e   i : t y p e = " D i a g r a m D i s p l a y N o d e V i e w S t a t e " > < H e i g h t > 1 5 0 < / H e i g h t > < I s E x p a n d e d > t r u e < / I s E x p a n d e d > < W i d t h > 2 0 0 < / W i d t h > < / a : V a l u e > < / a : K e y V a l u e O f D i a g r a m O b j e c t K e y a n y T y p e z b w N T n L X > < a : K e y V a l u e O f D i a g r a m O b j e c t K e y a n y T y p e z b w N T n L X > < a : K e y > < K e y > T a b l e s \ F i n a n c e _ 1 \ C o l u m n s \ d t i < / K e y > < / a : K e y > < a : V a l u e   i : t y p e = " D i a g r a m D i s p l a y N o d e V i e w S t a t e " > < H e i g h t > 1 5 0 < / H e i g h t > < I s E x p a n d e d > t r u e < / I s E x p a n d e d > < W i d t h > 2 0 0 < / W i d t h > < / a : V a l u e > < / a : K e y V a l u e O f D i a g r a m O b j e c t K e y a n y T y p e z b w N T n L X > < a : K e y V a l u e O f D i a g r a m O b j e c t K e y a n y T y p e z b w N T n L X > < a : K e y > < K e y > T a b l e s \ F i n a n c e _ 1 \ C o l u m n s \ i s s u e _ d   ( Y e a r ) < / K e y > < / a : K e y > < a : V a l u e   i : t y p e = " D i a g r a m D i s p l a y N o d e V i e w S t a t e " > < H e i g h t > 1 5 0 < / H e i g h t > < I s E x p a n d e d > t r u e < / I s E x p a n d e d > < W i d t h > 2 0 0 < / W i d t h > < / a : V a l u e > < / a : K e y V a l u e O f D i a g r a m O b j e c t K e y a n y T y p e z b w N T n L X > < a : K e y V a l u e O f D i a g r a m O b j e c t K e y a n y T y p e z b w N T n L X > < a : K e y > < K e y > T a b l e s \ F i n a n c e _ 1 \ C o l u m n s \ i s s u e _ d   ( M o n t h   I n d e x ) < / K e y > < / a : K e y > < a : V a l u e   i : t y p e = " D i a g r a m D i s p l a y N o d e V i e w S t a t e " > < H e i g h t > 1 5 0 < / H e i g h t > < I s E x p a n d e d > t r u e < / I s E x p a n d e d > < W i d t h > 2 0 0 < / W i d t h > < / a : V a l u e > < / a : K e y V a l u e O f D i a g r a m O b j e c t K e y a n y T y p e z b w N T n L X > < a : K e y V a l u e O f D i a g r a m O b j e c t K e y a n y T y p e z b w N T n L X > < a : K e y > < K e y > T a b l e s \ F i n a n c e _ 1 \ C o l u m n s \ i s s u e _ d   ( M o n t h ) < / K e y > < / a : K e y > < a : V a l u e   i : t y p e = " D i a g r a m D i s p l a y N o d e V i e w S t a t e " > < H e i g h t > 1 5 0 < / H e i g h t > < I s E x p a n d e d > t r u e < / I s E x p a n d e d > < W i d t h > 2 0 0 < / W i d t h > < / a : V a l u e > < / a : K e y V a l u e O f D i a g r a m O b j e c t K e y a n y T y p e z b w N T n L X > < a : K e y V a l u e O f D i a g r a m O b j e c t K e y a n y T y p e z b w N T n L X > < a : K e y > < K e y > T a b l e s \ F i n a n c e _ 1 \ M e a s u r e s \ S u m   o f   l o a n _ a m n t < / K e y > < / a : K e y > < a : V a l u e   i : t y p e = " D i a g r a m D i s p l a y N o d e V i e w S t a t e " > < H e i g h t > 1 5 0 < / H e i g h t > < I s E x p a n d e d > t r u e < / I s E x p a n d e d > < W i d t h > 2 0 0 < / W i d t h > < / a : V a l u e > < / a : K e y V a l u e O f D i a g r a m O b j e c t K e y a n y T y p e z b w N T n L X > < a : K e y V a l u e O f D i a g r a m O b j e c t K e y a n y T y p e z b w N T n L X > < a : K e y > < K e y > T a b l e s \ F i n a n c e _ 1 \ S u m   o f   l o a n _ a m n t \ A d d i t i o n a l   I n f o \ I m p l i c i t   M e a s u r e < / K e y > < / a : K e y > < a : V a l u e   i : t y p e = " D i a g r a m D i s p l a y V i e w S t a t e I D i a g r a m T a g A d d i t i o n a l I n f o " / > < / a : K e y V a l u e O f D i a g r a m O b j e c t K e y a n y T y p e z b w N T n L X > < a : K e y V a l u e O f D i a g r a m O b j e c t K e y a n y T y p e z b w N T n L X > < a : K e y > < K e y > T a b l e s \ F i n a n c e _ 1 \ M e a s u r e s \ C o u n t   o f   s u b _ g r a d e < / K e y > < / a : K e y > < a : V a l u e   i : t y p e = " D i a g r a m D i s p l a y N o d e V i e w S t a t e " > < H e i g h t > 1 5 0 < / H e i g h t > < I s E x p a n d e d > t r u e < / I s E x p a n d e d > < W i d t h > 2 0 0 < / W i d t h > < / a : V a l u e > < / a : K e y V a l u e O f D i a g r a m O b j e c t K e y a n y T y p e z b w N T n L X > < a : K e y V a l u e O f D i a g r a m O b j e c t K e y a n y T y p e z b w N T n L X > < a : K e y > < K e y > T a b l e s \ F i n a n c e _ 1 \ C o u n t   o f   s u b _ g r a d e \ A d d i t i o n a l   I n f o \ I m p l i c i t   M e a s u r e < / K e y > < / a : K e y > < a : V a l u e   i : t y p e = " D i a g r a m D i s p l a y V i e w S t a t e I D i a g r a m T a g A d d i t i o n a l I n f o " / > < / a : K e y V a l u e O f D i a g r a m O b j e c t K e y a n y T y p e z b w N T n L X > < a : K e y V a l u e O f D i a g r a m O b j e c t K e y a n y T y p e z b w N T n L X > < a : K e y > < K e y > T a b l e s \ F i n a n c e _ 2 < / K e y > < / a : K e y > < a : V a l u e   i : t y p e = " D i a g r a m D i s p l a y N o d e V i e w S t a t e " > < H e i g h t > 5 2 2 . 8 0 0 0 0 0 0 0 0 0 0 0 0 7 < / H e i g h t > < I s E x p a n d e d > t r u e < / I s E x p a n d e d > < L a y e d O u t > t r u e < / L a y e d O u t > < L e f t > 6 2 2 . 7 0 3 8 1 0 5 6 7 6 6 5 8 7 < / L e f t > < T a b I n d e x > 1 < / T a b I n d e x > < W i d t h > 3 0 5 . 6 < / W i d t h > < / a : V a l u e > < / a : K e y V a l u e O f D i a g r a m O b j e c t K e y a n y T y p e z b w N T n L X > < a : K e y V a l u e O f D i a g r a m O b j e c t K e y a n y T y p e z b w N T n L X > < a : K e y > < K e y > T a b l e s \ F i n a n c e _ 2 \ C o l u m n s \ i d < / K e y > < / a : K e y > < a : V a l u e   i : t y p e = " D i a g r a m D i s p l a y N o d e V i e w S t a t e " > < H e i g h t > 1 5 0 < / H e i g h t > < I s E x p a n d e d > t r u e < / I s E x p a n d e d > < W i d t h > 2 0 0 < / W i d t h > < / a : V a l u e > < / a : K e y V a l u e O f D i a g r a m O b j e c t K e y a n y T y p e z b w N T n L X > < a : K e y V a l u e O f D i a g r a m O b j e c t K e y a n y T y p e z b w N T n L X > < a : K e y > < K e y > T a b l e s \ F i n a n c e _ 2 \ C o l u m n s \ d e l i n q _ 2 y r s < / K e y > < / a : K e y > < a : V a l u e   i : t y p e = " D i a g r a m D i s p l a y N o d e V i e w S t a t e " > < H e i g h t > 1 5 0 < / H e i g h t > < I s E x p a n d e d > t r u e < / I s E x p a n d e d > < W i d t h > 2 0 0 < / W i d t h > < / a : V a l u e > < / a : K e y V a l u e O f D i a g r a m O b j e c t K e y a n y T y p e z b w N T n L X > < a : K e y V a l u e O f D i a g r a m O b j e c t K e y a n y T y p e z b w N T n L X > < a : K e y > < K e y > T a b l e s \ F i n a n c e _ 2 \ C o l u m n s \ e a r l i e s t _ c r _ l i n e < / K e y > < / a : K e y > < a : V a l u e   i : t y p e = " D i a g r a m D i s p l a y N o d e V i e w S t a t e " > < H e i g h t > 1 5 0 < / H e i g h t > < I s E x p a n d e d > t r u e < / I s E x p a n d e d > < W i d t h > 2 0 0 < / W i d t h > < / a : V a l u e > < / a : K e y V a l u e O f D i a g r a m O b j e c t K e y a n y T y p e z b w N T n L X > < a : K e y V a l u e O f D i a g r a m O b j e c t K e y a n y T y p e z b w N T n L X > < a : K e y > < K e y > T a b l e s \ F i n a n c e _ 2 \ C o l u m n s \ i n q _ l a s t _ 6 m t h s < / K e y > < / a : K e y > < a : V a l u e   i : t y p e = " D i a g r a m D i s p l a y N o d e V i e w S t a t e " > < H e i g h t > 1 5 0 < / H e i g h t > < I s E x p a n d e d > t r u e < / I s E x p a n d e d > < W i d t h > 2 0 0 < / W i d t h > < / a : V a l u e > < / a : K e y V a l u e O f D i a g r a m O b j e c t K e y a n y T y p e z b w N T n L X > < a : K e y V a l u e O f D i a g r a m O b j e c t K e y a n y T y p e z b w N T n L X > < a : K e y > < K e y > T a b l e s \ F i n a n c e _ 2 \ C o l u m n s \ m t h s _ s i n c e _ l a s t _ d e l i n q < / K e y > < / a : K e y > < a : V a l u e   i : t y p e = " D i a g r a m D i s p l a y N o d e V i e w S t a t e " > < H e i g h t > 1 5 0 < / H e i g h t > < I s E x p a n d e d > t r u e < / I s E x p a n d e d > < W i d t h > 2 0 0 < / W i d t h > < / a : V a l u e > < / a : K e y V a l u e O f D i a g r a m O b j e c t K e y a n y T y p e z b w N T n L X > < a : K e y V a l u e O f D i a g r a m O b j e c t K e y a n y T y p e z b w N T n L X > < a : K e y > < K e y > T a b l e s \ F i n a n c e _ 2 \ C o l u m n s \ m t h s _ s i n c e _ l a s t _ r e c o r d < / K e y > < / a : K e y > < a : V a l u e   i : t y p e = " D i a g r a m D i s p l a y N o d e V i e w S t a t e " > < H e i g h t > 1 5 0 < / H e i g h t > < I s E x p a n d e d > t r u e < / I s E x p a n d e d > < W i d t h > 2 0 0 < / W i d t h > < / a : V a l u e > < / a : K e y V a l u e O f D i a g r a m O b j e c t K e y a n y T y p e z b w N T n L X > < a : K e y V a l u e O f D i a g r a m O b j e c t K e y a n y T y p e z b w N T n L X > < a : K e y > < K e y > T a b l e s \ F i n a n c e _ 2 \ C o l u m n s \ o p e n _ a c c < / K e y > < / a : K e y > < a : V a l u e   i : t y p e = " D i a g r a m D i s p l a y N o d e V i e w S t a t e " > < H e i g h t > 1 5 0 < / H e i g h t > < I s E x p a n d e d > t r u e < / I s E x p a n d e d > < W i d t h > 2 0 0 < / W i d t h > < / a : V a l u e > < / a : K e y V a l u e O f D i a g r a m O b j e c t K e y a n y T y p e z b w N T n L X > < a : K e y V a l u e O f D i a g r a m O b j e c t K e y a n y T y p e z b w N T n L X > < a : K e y > < K e y > T a b l e s \ F i n a n c e _ 2 \ C o l u m n s \ p u b _ r e c < / K e y > < / a : K e y > < a : V a l u e   i : t y p e = " D i a g r a m D i s p l a y N o d e V i e w S t a t e " > < H e i g h t > 1 5 0 < / H e i g h t > < I s E x p a n d e d > t r u e < / I s E x p a n d e d > < W i d t h > 2 0 0 < / W i d t h > < / a : V a l u e > < / a : K e y V a l u e O f D i a g r a m O b j e c t K e y a n y T y p e z b w N T n L X > < a : K e y V a l u e O f D i a g r a m O b j e c t K e y a n y T y p e z b w N T n L X > < a : K e y > < K e y > T a b l e s \ F i n a n c e _ 2 \ C o l u m n s \ r e v o l _ b a l < / K e y > < / a : K e y > < a : V a l u e   i : t y p e = " D i a g r a m D i s p l a y N o d e V i e w S t a t e " > < H e i g h t > 1 5 0 < / H e i g h t > < I s E x p a n d e d > t r u e < / I s E x p a n d e d > < W i d t h > 2 0 0 < / W i d t h > < / a : V a l u e > < / a : K e y V a l u e O f D i a g r a m O b j e c t K e y a n y T y p e z b w N T n L X > < a : K e y V a l u e O f D i a g r a m O b j e c t K e y a n y T y p e z b w N T n L X > < a : K e y > < K e y > T a b l e s \ F i n a n c e _ 2 \ C o l u m n s \ r e v o l _ u t i l < / K e y > < / a : K e y > < a : V a l u e   i : t y p e = " D i a g r a m D i s p l a y N o d e V i e w S t a t e " > < H e i g h t > 1 5 0 < / H e i g h t > < I s E x p a n d e d > t r u e < / I s E x p a n d e d > < W i d t h > 2 0 0 < / W i d t h > < / a : V a l u e > < / a : K e y V a l u e O f D i a g r a m O b j e c t K e y a n y T y p e z b w N T n L X > < a : K e y V a l u e O f D i a g r a m O b j e c t K e y a n y T y p e z b w N T n L X > < a : K e y > < K e y > T a b l e s \ F i n a n c e _ 2 \ C o l u m n s \ t o t a l _ a c c < / K e y > < / a : K e y > < a : V a l u e   i : t y p e = " D i a g r a m D i s p l a y N o d e V i e w S t a t e " > < H e i g h t > 1 5 0 < / H e i g h t > < I s E x p a n d e d > t r u e < / I s E x p a n d e d > < W i d t h > 2 0 0 < / W i d t h > < / a : V a l u e > < / a : K e y V a l u e O f D i a g r a m O b j e c t K e y a n y T y p e z b w N T n L X > < a : K e y V a l u e O f D i a g r a m O b j e c t K e y a n y T y p e z b w N T n L X > < a : K e y > < K e y > T a b l e s \ F i n a n c e _ 2 \ C o l u m n s \ i n i t i a l _ l i s t _ s t a t u s < / K e y > < / a : K e y > < a : V a l u e   i : t y p e = " D i a g r a m D i s p l a y N o d e V i e w S t a t e " > < H e i g h t > 1 5 0 < / H e i g h t > < I s E x p a n d e d > t r u e < / I s E x p a n d e d > < W i d t h > 2 0 0 < / W i d t h > < / a : V a l u e > < / a : K e y V a l u e O f D i a g r a m O b j e c t K e y a n y T y p e z b w N T n L X > < a : K e y V a l u e O f D i a g r a m O b j e c t K e y a n y T y p e z b w N T n L X > < a : K e y > < K e y > T a b l e s \ F i n a n c e _ 2 \ C o l u m n s \ o u t _ p r n c p < / K e y > < / a : K e y > < a : V a l u e   i : t y p e = " D i a g r a m D i s p l a y N o d e V i e w S t a t e " > < H e i g h t > 1 5 0 < / H e i g h t > < I s E x p a n d e d > t r u e < / I s E x p a n d e d > < W i d t h > 2 0 0 < / W i d t h > < / a : V a l u e > < / a : K e y V a l u e O f D i a g r a m O b j e c t K e y a n y T y p e z b w N T n L X > < a : K e y V a l u e O f D i a g r a m O b j e c t K e y a n y T y p e z b w N T n L X > < a : K e y > < K e y > T a b l e s \ F i n a n c e _ 2 \ C o l u m n s \ o u t _ p r n c p _ i n v < / K e y > < / a : K e y > < a : V a l u e   i : t y p e = " D i a g r a m D i s p l a y N o d e V i e w S t a t e " > < H e i g h t > 1 5 0 < / H e i g h t > < I s E x p a n d e d > t r u e < / I s E x p a n d e d > < W i d t h > 2 0 0 < / W i d t h > < / a : V a l u e > < / a : K e y V a l u e O f D i a g r a m O b j e c t K e y a n y T y p e z b w N T n L X > < a : K e y V a l u e O f D i a g r a m O b j e c t K e y a n y T y p e z b w N T n L X > < a : K e y > < K e y > T a b l e s \ F i n a n c e _ 2 \ C o l u m n s \ t o t a l _ p y m n t < / K e y > < / a : K e y > < a : V a l u e   i : t y p e = " D i a g r a m D i s p l a y N o d e V i e w S t a t e " > < H e i g h t > 1 5 0 < / H e i g h t > < I s E x p a n d e d > t r u e < / I s E x p a n d e d > < W i d t h > 2 0 0 < / W i d t h > < / a : V a l u e > < / a : K e y V a l u e O f D i a g r a m O b j e c t K e y a n y T y p e z b w N T n L X > < a : K e y V a l u e O f D i a g r a m O b j e c t K e y a n y T y p e z b w N T n L X > < a : K e y > < K e y > T a b l e s \ F i n a n c e _ 2 \ C o l u m n s \ t o t a l _ p y m n t _ i n v < / K e y > < / a : K e y > < a : V a l u e   i : t y p e = " D i a g r a m D i s p l a y N o d e V i e w S t a t e " > < H e i g h t > 1 5 0 < / H e i g h t > < I s E x p a n d e d > t r u e < / I s E x p a n d e d > < W i d t h > 2 0 0 < / W i d t h > < / a : V a l u e > < / a : K e y V a l u e O f D i a g r a m O b j e c t K e y a n y T y p e z b w N T n L X > < a : K e y V a l u e O f D i a g r a m O b j e c t K e y a n y T y p e z b w N T n L X > < a : K e y > < K e y > T a b l e s \ F i n a n c e _ 2 \ C o l u m n s \ t o t a l _ r e c _ p r n c p < / K e y > < / a : K e y > < a : V a l u e   i : t y p e = " D i a g r a m D i s p l a y N o d e V i e w S t a t e " > < H e i g h t > 1 5 0 < / H e i g h t > < I s E x p a n d e d > t r u e < / I s E x p a n d e d > < W i d t h > 2 0 0 < / W i d t h > < / a : V a l u e > < / a : K e y V a l u e O f D i a g r a m O b j e c t K e y a n y T y p e z b w N T n L X > < a : K e y V a l u e O f D i a g r a m O b j e c t K e y a n y T y p e z b w N T n L X > < a : K e y > < K e y > T a b l e s \ F i n a n c e _ 2 \ C o l u m n s \ t o t a l _ r e c _ i n t < / K e y > < / a : K e y > < a : V a l u e   i : t y p e = " D i a g r a m D i s p l a y N o d e V i e w S t a t e " > < H e i g h t > 1 5 0 < / H e i g h t > < I s E x p a n d e d > t r u e < / I s E x p a n d e d > < W i d t h > 2 0 0 < / W i d t h > < / a : V a l u e > < / a : K e y V a l u e O f D i a g r a m O b j e c t K e y a n y T y p e z b w N T n L X > < a : K e y V a l u e O f D i a g r a m O b j e c t K e y a n y T y p e z b w N T n L X > < a : K e y > < K e y > T a b l e s \ F i n a n c e _ 2 \ C o l u m n s \ t o t a l _ r e c _ l a t e _ f e e < / K e y > < / a : K e y > < a : V a l u e   i : t y p e = " D i a g r a m D i s p l a y N o d e V i e w S t a t e " > < H e i g h t > 1 5 0 < / H e i g h t > < I s E x p a n d e d > t r u e < / I s E x p a n d e d > < W i d t h > 2 0 0 < / W i d t h > < / a : V a l u e > < / a : K e y V a l u e O f D i a g r a m O b j e c t K e y a n y T y p e z b w N T n L X > < a : K e y V a l u e O f D i a g r a m O b j e c t K e y a n y T y p e z b w N T n L X > < a : K e y > < K e y > T a b l e s \ F i n a n c e _ 2 \ C o l u m n s \ r e c o v e r i e s < / K e y > < / a : K e y > < a : V a l u e   i : t y p e = " D i a g r a m D i s p l a y N o d e V i e w S t a t e " > < H e i g h t > 1 5 0 < / H e i g h t > < I s E x p a n d e d > t r u e < / I s E x p a n d e d > < W i d t h > 2 0 0 < / W i d t h > < / a : V a l u e > < / a : K e y V a l u e O f D i a g r a m O b j e c t K e y a n y T y p e z b w N T n L X > < a : K e y V a l u e O f D i a g r a m O b j e c t K e y a n y T y p e z b w N T n L X > < a : K e y > < K e y > T a b l e s \ F i n a n c e _ 2 \ C o l u m n s \ c o l l e c t i o n _ r e c o v e r y _ f e e < / K e y > < / a : K e y > < a : V a l u e   i : t y p e = " D i a g r a m D i s p l a y N o d e V i e w S t a t e " > < H e i g h t > 1 5 0 < / H e i g h t > < I s E x p a n d e d > t r u e < / I s E x p a n d e d > < W i d t h > 2 0 0 < / W i d t h > < / a : V a l u e > < / a : K e y V a l u e O f D i a g r a m O b j e c t K e y a n y T y p e z b w N T n L X > < a : K e y V a l u e O f D i a g r a m O b j e c t K e y a n y T y p e z b w N T n L X > < a : K e y > < K e y > T a b l e s \ F i n a n c e _ 2 \ C o l u m n s \ l a s t _ p y m n t _ d < / K e y > < / a : K e y > < a : V a l u e   i : t y p e = " D i a g r a m D i s p l a y N o d e V i e w S t a t e " > < H e i g h t > 1 5 0 < / H e i g h t > < I s E x p a n d e d > t r u e < / I s E x p a n d e d > < W i d t h > 2 0 0 < / W i d t h > < / a : V a l u e > < / a : K e y V a l u e O f D i a g r a m O b j e c t K e y a n y T y p e z b w N T n L X > < a : K e y V a l u e O f D i a g r a m O b j e c t K e y a n y T y p e z b w N T n L X > < a : K e y > < K e y > T a b l e s \ F i n a n c e _ 2 \ C o l u m n s \ l a s t _ p y m n t _ a m n t < / K e y > < / a : K e y > < a : V a l u e   i : t y p e = " D i a g r a m D i s p l a y N o d e V i e w S t a t e " > < H e i g h t > 1 5 0 < / H e i g h t > < I s E x p a n d e d > t r u e < / I s E x p a n d e d > < W i d t h > 2 0 0 < / W i d t h > < / a : V a l u e > < / a : K e y V a l u e O f D i a g r a m O b j e c t K e y a n y T y p e z b w N T n L X > < a : K e y V a l u e O f D i a g r a m O b j e c t K e y a n y T y p e z b w N T n L X > < a : K e y > < K e y > T a b l e s \ F i n a n c e _ 2 \ C o l u m n s \ n e x t _ p y m n t _ d < / K e y > < / a : K e y > < a : V a l u e   i : t y p e = " D i a g r a m D i s p l a y N o d e V i e w S t a t e " > < H e i g h t > 1 5 0 < / H e i g h t > < I s E x p a n d e d > t r u e < / I s E x p a n d e d > < W i d t h > 2 0 0 < / W i d t h > < / a : V a l u e > < / a : K e y V a l u e O f D i a g r a m O b j e c t K e y a n y T y p e z b w N T n L X > < a : K e y V a l u e O f D i a g r a m O b j e c t K e y a n y T y p e z b w N T n L X > < a : K e y > < K e y > T a b l e s \ F i n a n c e _ 2 \ C o l u m n s \ l a s t _ c r e d i t _ p u l l _ d < / K e y > < / a : K e y > < a : V a l u e   i : t y p e = " D i a g r a m D i s p l a y N o d e V i e w S t a t e " > < H e i g h t > 1 5 0 < / H e i g h t > < I s E x p a n d e d > t r u e < / I s E x p a n d e d > < W i d t h > 2 0 0 < / W i d t h > < / a : V a l u e > < / a : K e y V a l u e O f D i a g r a m O b j e c t K e y a n y T y p e z b w N T n L X > < a : K e y V a l u e O f D i a g r a m O b j e c t K e y a n y T y p e z b w N T n L X > < a : K e y > < K e y > T a b l e s \ F i n a n c e _ 2 \ M e a s u r e s \ S u m   o f   r e v o l _ b a l < / K e y > < / a : K e y > < a : V a l u e   i : t y p e = " D i a g r a m D i s p l a y N o d e V i e w S t a t e " > < H e i g h t > 1 5 0 < / H e i g h t > < I s E x p a n d e d > t r u e < / I s E x p a n d e d > < W i d t h > 2 0 0 < / W i d t h > < / a : V a l u e > < / a : K e y V a l u e O f D i a g r a m O b j e c t K e y a n y T y p e z b w N T n L X > < a : K e y V a l u e O f D i a g r a m O b j e c t K e y a n y T y p e z b w N T n L X > < a : K e y > < K e y > T a b l e s \ F i n a n c e _ 2 \ S u m   o f   r e v o l _ b a l \ A d d i t i o n a l   I n f o \ I m p l i c i t   M e a s u r e < / K e y > < / a : K e y > < a : V a l u e   i : t y p e = " D i a g r a m D i s p l a y V i e w S t a t e I D i a g r a m T a g A d d i t i o n a l I n f o " / > < / a : K e y V a l u e O f D i a g r a m O b j e c t K e y a n y T y p e z b w N T n L X > < a : K e y V a l u e O f D i a g r a m O b j e c t K e y a n y T y p e z b w N T n L X > < a : K e y > < K e y > T a b l e s \ F i n a n c e _ 2 \ M e a s u r e s \ S u m   o f   r e v o l _ u t i l < / K e y > < / a : K e y > < a : V a l u e   i : t y p e = " D i a g r a m D i s p l a y N o d e V i e w S t a t e " > < H e i g h t > 1 5 0 < / H e i g h t > < I s E x p a n d e d > t r u e < / I s E x p a n d e d > < W i d t h > 2 0 0 < / W i d t h > < / a : V a l u e > < / a : K e y V a l u e O f D i a g r a m O b j e c t K e y a n y T y p e z b w N T n L X > < a : K e y V a l u e O f D i a g r a m O b j e c t K e y a n y T y p e z b w N T n L X > < a : K e y > < K e y > T a b l e s \ F i n a n c e _ 2 \ S u m   o f   r e v o l _ u t i l \ A d d i t i o n a l   I n f o \ I m p l i c i t   M e a s u r e < / K e y > < / a : K e y > < a : V a l u e   i : t y p e = " D i a g r a m D i s p l a y V i e w S t a t e I D i a g r a m T a g A d d i t i o n a l I n f o " / > < / a : K e y V a l u e O f D i a g r a m O b j e c t K e y a n y T y p e z b w N T n L X > < a : K e y V a l u e O f D i a g r a m O b j e c t K e y a n y T y p e z b w N T n L X > < a : K e y > < K e y > T a b l e s \ F i n a n c e _ 2 \ M e a s u r e s \ S u m   o f   t o t a l _ p y m n t < / K e y > < / a : K e y > < a : V a l u e   i : t y p e = " D i a g r a m D i s p l a y N o d e V i e w S t a t e " > < H e i g h t > 1 5 0 < / H e i g h t > < I s E x p a n d e d > t r u e < / I s E x p a n d e d > < W i d t h > 2 0 0 < / W i d t h > < / a : V a l u e > < / a : K e y V a l u e O f D i a g r a m O b j e c t K e y a n y T y p e z b w N T n L X > < a : K e y V a l u e O f D i a g r a m O b j e c t K e y a n y T y p e z b w N T n L X > < a : K e y > < K e y > T a b l e s \ F i n a n c e _ 2 \ S u m   o f   t o t a l _ p y m n t \ A d d i t i o n a l   I n f o \ I m p l i c i t   M e a s u r e < / K e y > < / a : K e y > < a : V a l u e   i : t y p e = " D i a g r a m D i s p l a y V i e w S t a t e I D i a g r a m T a g A d d i t i o n a l I n f o " / > < / a : K e y V a l u e O f D i a g r a m O b j e c t K e y a n y T y p e z b w N T n L X > < a : K e y V a l u e O f D i a g r a m O b j e c t K e y a n y T y p e z b w N T n L X > < a : K e y > < K e y > T a b l e s \ F i n a n c e _ 2 \ M e a s u r e s \ C o u n t   o f   r e v o l _ b a l < / K e y > < / a : K e y > < a : V a l u e   i : t y p e = " D i a g r a m D i s p l a y N o d e V i e w S t a t e " > < H e i g h t > 1 5 0 < / H e i g h t > < I s E x p a n d e d > t r u e < / I s E x p a n d e d > < W i d t h > 2 0 0 < / W i d t h > < / a : V a l u e > < / a : K e y V a l u e O f D i a g r a m O b j e c t K e y a n y T y p e z b w N T n L X > < a : K e y V a l u e O f D i a g r a m O b j e c t K e y a n y T y p e z b w N T n L X > < a : K e y > < K e y > T a b l e s \ F i n a n c e _ 2 \ C o u n t   o f   r e v o l _ b a l \ A d d i t i o n a l   I n f o \ I m p l i c i t   M e a s u r e < / K e y > < / a : K e y > < a : V a l u e   i : t y p e = " D i a g r a m D i s p l a y V i e w S t a t e I D i a g r a m T a g A d d i t i o n a l I n f o " / > < / a : K e y V a l u e O f D i a g r a m O b j e c t K e y a n y T y p e z b w N T n L X > < a : K e y V a l u e O f D i a g r a m O b j e c t K e y a n y T y p e z b w N T n L X > < a : K e y > < K e y > T a b l e s \ F i n a n c e _ 2 \ M e a s u r e s \ A v e r a g e   o f   r e v o l _ b a l < / K e y > < / a : K e y > < a : V a l u e   i : t y p e = " D i a g r a m D i s p l a y N o d e V i e w S t a t e " > < H e i g h t > 1 5 0 < / H e i g h t > < I s E x p a n d e d > t r u e < / I s E x p a n d e d > < W i d t h > 2 0 0 < / W i d t h > < / a : V a l u e > < / a : K e y V a l u e O f D i a g r a m O b j e c t K e y a n y T y p e z b w N T n L X > < a : K e y V a l u e O f D i a g r a m O b j e c t K e y a n y T y p e z b w N T n L X > < a : K e y > < K e y > T a b l e s \ F i n a n c e _ 2 \ A v e r a g e   o f   r e v o l _ b a l \ A d d i t i o n a l   I n f o \ I m p l i c i t   M e a s u r e < / K e y > < / a : K e y > < a : V a l u e   i : t y p e = " D i a g r a m D i s p l a y V i e w S t a t e I D i a g r a m T a g A d d i t i o n a l I n f o " / > < / a : K e y V a l u e O f D i a g r a m O b j e c t K e y a n y T y p e z b w N T n L X > < a : K e y V a l u e O f D i a g r a m O b j e c t K e y a n y T y p e z b w N T n L X > < a : K e y > < K e y > R e l a t i o n s h i p s \ & l t ; T a b l e s \ F i n a n c e _ 1 \ C o l u m n s \ i d & g t ; - & l t ; T a b l e s \ F i n a n c e _ 2 \ C o l u m n s \ i d & g t ; < / K e y > < / a : K e y > < a : V a l u e   i : t y p e = " D i a g r a m D i s p l a y L i n k V i e w S t a t e " > < A u t o m a t i o n P r o p e r t y H e l p e r T e x t > E n d   p o i n t   1 :   ( 5 5 4 . 8 , 2 7 1 . 8 ) .   E n d   p o i n t   2 :   ( 6 0 6 . 7 0 3 8 1 0 5 6 7 6 6 6 , 2 5 1 . 8 )   < / A u t o m a t i o n P r o p e r t y H e l p e r T e x t > < L a y e d O u t > t r u e < / L a y e d O u t > < P o i n t s   x m l n s : b = " h t t p : / / s c h e m a s . d a t a c o n t r a c t . o r g / 2 0 0 4 / 0 7 / S y s t e m . W i n d o w s " > < b : P o i n t > < b : _ x > 5 5 4 . 8 < / b : _ x > < b : _ y > 2 7 1 . 8 < / b : _ y > < / b : P o i n t > < b : P o i n t > < b : _ x > 5 7 8 . 7 5 1 9 0 5 5 < / b : _ x > < b : _ y > 2 7 1 . 8 < / b : _ y > < / b : P o i n t > < b : P o i n t > < b : _ x > 5 8 0 . 7 5 1 9 0 5 5 < / b : _ x > < b : _ y > 2 6 9 . 8 < / b : _ y > < / b : P o i n t > < b : P o i n t > < b : _ x > 5 8 0 . 7 5 1 9 0 5 5 < / b : _ x > < b : _ y > 2 5 3 . 8 < / b : _ y > < / b : P o i n t > < b : P o i n t > < b : _ x > 5 8 2 . 7 5 1 9 0 5 5 < / b : _ x > < b : _ y > 2 5 1 . 8 < / b : _ y > < / b : P o i n t > < b : P o i n t > < b : _ x > 6 0 6 . 7 0 3 8 1 0 5 6 7 6 6 5 7 6 < / b : _ x > < b : _ y > 2 5 1 . 8 < / b : _ y > < / b : P o i n t > < / P o i n t s > < / a : V a l u e > < / a : K e y V a l u e O f D i a g r a m O b j e c t K e y a n y T y p e z b w N T n L X > < a : K e y V a l u e O f D i a g r a m O b j e c t K e y a n y T y p e z b w N T n L X > < a : K e y > < K e y > R e l a t i o n s h i p s \ & l t ; T a b l e s \ F i n a n c e _ 1 \ C o l u m n s \ i d & g t ; - & l t ; T a b l e s \ F i n a n c e _ 2 \ C o l u m n s \ i d & g t ; \ F K < / K e y > < / a : K e y > < a : V a l u e   i : t y p e = " D i a g r a m D i s p l a y L i n k E n d p o i n t V i e w S t a t e " > < H e i g h t > 1 6 < / H e i g h t > < L a b e l L o c a t i o n   x m l n s : b = " h t t p : / / s c h e m a s . d a t a c o n t r a c t . o r g / 2 0 0 4 / 0 7 / S y s t e m . W i n d o w s " > < b : _ x > 5 3 8 . 8 < / b : _ x > < b : _ y > 2 6 3 . 8 < / b : _ y > < / L a b e l L o c a t i o n > < L o c a t i o n   x m l n s : b = " h t t p : / / s c h e m a s . d a t a c o n t r a c t . o r g / 2 0 0 4 / 0 7 / S y s t e m . W i n d o w s " > < b : _ x > 5 3 8 . 8 < / b : _ x > < b : _ y > 2 7 1 . 8 < / b : _ y > < / L o c a t i o n > < S h a p e R o t a t e A n g l e > 3 6 0 < / S h a p e R o t a t e A n g l e > < W i d t h > 1 6 < / W i d t h > < / a : V a l u e > < / a : K e y V a l u e O f D i a g r a m O b j e c t K e y a n y T y p e z b w N T n L X > < a : K e y V a l u e O f D i a g r a m O b j e c t K e y a n y T y p e z b w N T n L X > < a : K e y > < K e y > R e l a t i o n s h i p s \ & l t ; T a b l e s \ F i n a n c e _ 1 \ C o l u m n s \ i d & g t ; - & l t ; T a b l e s \ F i n a n c e _ 2 \ C o l u m n s \ i d & g t ; \ P K < / K e y > < / a : K e y > < a : V a l u e   i : t y p e = " D i a g r a m D i s p l a y L i n k E n d p o i n t V i e w S t a t e " > < H e i g h t > 1 6 < / H e i g h t > < L a b e l L o c a t i o n   x m l n s : b = " h t t p : / / s c h e m a s . d a t a c o n t r a c t . o r g / 2 0 0 4 / 0 7 / S y s t e m . W i n d o w s " > < b : _ x > 6 0 6 . 7 0 3 8 1 0 5 6 7 6 6 5 7 6 < / b : _ x > < b : _ y > 2 4 3 . 8 < / b : _ y > < / L a b e l L o c a t i o n > < L o c a t i o n   x m l n s : b = " h t t p : / / s c h e m a s . d a t a c o n t r a c t . o r g / 2 0 0 4 / 0 7 / S y s t e m . W i n d o w s " > < b : _ x > 6 2 2 . 7 0 3 8 1 0 5 6 7 6 6 5 7 6 < / b : _ x > < b : _ y > 2 5 1 . 8 < / b : _ y > < / L o c a t i o n > < S h a p e R o t a t e A n g l e > 1 8 0 < / S h a p e R o t a t e A n g l e > < W i d t h > 1 6 < / W i d t h > < / a : V a l u e > < / a : K e y V a l u e O f D i a g r a m O b j e c t K e y a n y T y p e z b w N T n L X > < a : K e y V a l u e O f D i a g r a m O b j e c t K e y a n y T y p e z b w N T n L X > < a : K e y > < K e y > R e l a t i o n s h i p s \ & l t ; T a b l e s \ F i n a n c e _ 1 \ C o l u m n s \ i d & g t ; - & l t ; T a b l e s \ F i n a n c e _ 2 \ C o l u m n s \ i d & g t ; \ C r o s s F i l t e r < / K e y > < / a : K e y > < a : V a l u e   i : t y p e = " D i a g r a m D i s p l a y L i n k C r o s s F i l t e r V i e w S t a t e " > < P o i n t s   x m l n s : b = " h t t p : / / s c h e m a s . d a t a c o n t r a c t . o r g / 2 0 0 4 / 0 7 / S y s t e m . W i n d o w s " > < b : P o i n t > < b : _ x > 5 5 4 . 8 < / b : _ x > < b : _ y > 2 7 1 . 8 < / b : _ y > < / b : P o i n t > < b : P o i n t > < b : _ x > 5 7 8 . 7 5 1 9 0 5 5 < / b : _ x > < b : _ y > 2 7 1 . 8 < / b : _ y > < / b : P o i n t > < b : P o i n t > < b : _ x > 5 8 0 . 7 5 1 9 0 5 5 < / b : _ x > < b : _ y > 2 6 9 . 8 < / b : _ y > < / b : P o i n t > < b : P o i n t > < b : _ x > 5 8 0 . 7 5 1 9 0 5 5 < / b : _ x > < b : _ y > 2 5 3 . 8 < / b : _ y > < / b : P o i n t > < b : P o i n t > < b : _ x > 5 8 2 . 7 5 1 9 0 5 5 < / b : _ x > < b : _ y > 2 5 1 . 8 < / b : _ y > < / b : P o i n t > < b : P o i n t > < b : _ x > 6 0 6 . 7 0 3 8 1 0 5 6 7 6 6 5 7 6 < / b : _ x > < b : _ y > 2 5 1 . 8 < / b : _ y > < / b : P o i n t > < / P o i n t s > < / a : V a l u e > < / a : K e y V a l u e O f D i a g r a m O b j e c t K e y a n y T y p e z b w N T n L X > < / V i e w S t a t e s > < / D i a g r a m M a n a g e r . S e r i a l i z a b l e D i a g r a m > < / A r r a y O f D i a g r a m M a n a g e r . S e r i a l i z a b l e D i a g r a m > ] ] > < / 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 F i n a n c e _ 1 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 C o l u m n s \ i s s u e _ d   ( Y e a r ) < / K e y > < / a : K e y > < a : V a l u e   i : t y p e = " T a b l e W i d g e t B a s e V i e w S t a t e " / > < / a : K e y V a l u e O f D i a g r a m O b j e c t K e y a n y T y p e z b w N T n L X > < a : K e y V a l u e O f D i a g r a m O b j e c t K e y a n y T y p e z b w N T n L X > < a : K e y > < K e y > C o l u m n s \ i s s u e _ d   ( M o n t h   I n d e x ) < / K e y > < / a : K e y > < a : V a l u e   i : t y p e = " T a b l e W i d g e t B a s e V i e w S t a t e " / > < / a : K e y V a l u e O f D i a g r a m O b j e c t K e y a n y T y p e z b w N T n L X > < a : K e y V a l u e O f D i a g r a m O b j e c t K e y a n y T y p e z b w N T n L X > < a : K e y > < K e y > C o l u m n s \ i s s u e _ d 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 F i n a n c e _ 2 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T a b l e X M L _ F i n a n c e _ 1 _ f 0 9 a 0 8 d f - 1 a 9 7 - 4 5 6 3 - a 0 3 c - 9 f 8 0 9 7 6 1 9 f a f " > < C u s t o m C o n t e n t > < ! [ C D A T A [ < T a b l e W i d g e t G r i d S e r i a l i z a t i o n   x m l n s : x s i = " h t t p : / / w w w . w 3 . o r g / 2 0 0 1 / X M L S c h e m a - i n s t a n c e "   x m l n s : x s d = " h t t p : / / w w w . w 3 . o r g / 2 0 0 1 / X M L S c h e m a " > < C o l u m n S u g g e s t e d T y p e   / > < C o l u m n F o r m a t   / > < C o l u m n A c c u r a c y   / > < C o l u m n C u r r e n c y S y m b o l   / > < C o l u m n P o s i t i v e P a t t e r n   / > < C o l u m n N e g a t i v e P a t t e r n   / > < C o l u m n W i d t h s > < i t e m > < k e y > < s t r i n g > i d < / s t r i n g > < / k e y > < v a l u e > < i n t > 7 1 < / i n t > < / v a l u e > < / i t e m > < i t e m > < k e y > < s t r i n g > m e m b e r _ i d < / s t r i n g > < / k e y > < v a l u e > < i n t > 1 3 1 < / i n t > < / v a l u e > < / i t e m > < i t e m > < k e y > < s t r i n g > l o a n _ a m n t < / s t r i n g > < / k e y > < v a l u e > < i n t > 1 2 5 < / i n t > < / v a l u e > < / i t e m > < i t e m > < k e y > < s t r i n g > f u n d e d _ a m n t < / s t r i n g > < / k e y > < v a l u e > < i n t > 1 4 7 < / i n t > < / v a l u e > < / i t e m > < i t e m > < k e y > < s t r i n g > f u n d e d _ a m n t _ i n v < / s t r i n g > < / k e y > < v a l u e > < i n t > 1 7 9 < / i n t > < / v a l u e > < / i t e m > < i t e m > < k e y > < s t r i n g > t e r m < / s t r i n g > < / k e y > < v a l u e > < i n t > 8 0 < / i n t > < / v a l u e > < / i t e m > < i t e m > < k e y > < s t r i n g > i n t _ r a t e < / s t r i n g > < / k e y > < v a l u e > < i n t > 1 0 3 < / i n t > < / v a l u e > < / i t e m > < i t e m > < k e y > < s t r i n g > i n s t a l l m e n t < / s t r i n g > < / k e y > < v a l u e > < i n t > 1 2 8 < / i n t > < / v a l u e > < / i t e m > < i t e m > < k e y > < s t r i n g > g r a d e < / s t r i n g > < / k e y > < v a l u e > < i n t > 8 7 < / i n t > < / v a l u e > < / i t e m > < i t e m > < k e y > < s t r i n g > s u b _ g r a d e < / s t r i n g > < / k e y > < v a l u e > < i n t > 1 2 4 < / i n t > < / v a l u e > < / i t e m > < i t e m > < k e y > < s t r i n g > e m p _ t i t l e < / s t r i n g > < / k e y > < v a l u e > < i n t > 1 1 6 < / i n t > < / v a l u e > < / i t e m > < i t e m > < k e y > < s t r i n g > e m p _ l e n g t h < / s t r i n g > < / k e y > < v a l u e > < i n t > 1 3 4 < / i n t > < / v a l u e > < / i t e m > < i t e m > < k e y > < s t r i n g > h o m e _ o w n e r s h i p < / s t r i n g > < / k e y > < v a l u e > < i n t > 1 7 8 < / i n t > < / v a l u e > < / i t e m > < i t e m > < k e y > < s t r i n g > a n n u a l _ i n c < / s t r i n g > < / k e y > < v a l u e > < i n t > 1 2 6 < / i n t > < / v a l u e > < / i t e m > < i t e m > < k e y > < s t r i n g > v e r i f i c a t i o n _ s t a t u s < / s t r i n g > < / k e y > < v a l u e > < i n t > 1 8 6 < / i n t > < / v a l u e > < / i t e m > < i t e m > < k e y > < s t r i n g > i s s u e _ d < / s t r i n g > < / k e y > < v a l u e > < i n t > 1 0 1 < / i n t > < / v a l u e > < / i t e m > < i t e m > < k e y > < s t r i n g > l o a n _ s t a t u s < / s t r i n g > < / k e y > < v a l u e > < i n t > 1 3 2 < / i n t > < / v a l u e > < / i t e m > < i t e m > < k e y > < s t r i n g > p y m n t _ p l a n < / s t r i n g > < / k e y > < v a l u e > < i n t > 1 3 5 < / i n t > < / v a l u e > < / i t e m > < i t e m > < k e y > < s t r i n g > d e s c < / s t r i n g > < / k e y > < v a l u e > < i n t > 7 8 < / i n t > < / v a l u e > < / i t e m > < i t e m > < k e y > < s t r i n g > p u r p o s e < / s t r i n g > < / k e y > < v a l u e > < i n t > 1 0 7 < / i n t > < / v a l u e > < / i t e m > < i t e m > < k e y > < s t r i n g > t i t l e < / s t r i n g > < / k e y > < v a l u e > < i n t > 7 3 < / i n t > < / v a l u e > < / i t e m > < i t e m > < k e y > < s t r i n g > z i p _ c o d e < / s t r i n g > < / k e y > < v a l u e > < i n t > 1 1 1 < / i n t > < / v a l u e > < / i t e m > < i t e m > < k e y > < s t r i n g > a d d r _ s t a t e < / s t r i n g > < / k e y > < v a l u e > < i n t > 1 2 6 < / i n t > < / v a l u e > < / i t e m > < i t e m > < k e y > < s t r i n g > d t i < / s t r i n g > < / k e y > < v a l u e > < i n t > 6 4 < / i n t > < / v a l u e > < / i t e m > < i t e m > < k e y > < s t r i n g > i s s u e _ d   ( Y e a r ) < / s t r i n g > < / k e y > < v a l u e > < i n t > 1 5 0 < / i n t > < / v a l u e > < / i t e m > < i t e m > < k e y > < s t r i n g > i s s u e _ d   ( M o n t h   I n d e x ) < / s t r i n g > < / k e y > < v a l u e > < i n t > 2 1 6 < / i n t > < / v a l u e > < / i t e m > < i t e m > < k e y > < s t r i n g > i s s u e _ d   ( M o n t h ) < / s t r i n g > < / k e y > < v a l u e > < i n t > 1 6 9 < / 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 i s s u e _ d   ( Y e a r ) < / s t r i n g > < / k e y > < v a l u e > < i n t > 2 4 < / i n t > < / v a l u e > < / i t e m > < i t e m > < k e y > < s t r i n g > i s s u e _ d   ( M o n t h   I n d e x ) < / s t r i n g > < / k e y > < v a l u e > < i n t > 2 5 < / i n t > < / v a l u e > < / i t e m > < i t e m > < k e y > < s t r i n g > i s s u e _ d   ( M o n t h ) < / s t r i n g > < / k e y > < v a l u e > < i n t > 2 6 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13633AF-B4FE-4740-B302-B282024D3E96}">
  <ds:schemaRefs/>
</ds:datastoreItem>
</file>

<file path=customXml/itemProps10.xml><?xml version="1.0" encoding="utf-8"?>
<ds:datastoreItem xmlns:ds="http://schemas.openxmlformats.org/officeDocument/2006/customXml" ds:itemID="{C90FBDA9-7381-4BE2-B6AE-9201FC68E26C}">
  <ds:schemaRefs/>
</ds:datastoreItem>
</file>

<file path=customXml/itemProps11.xml><?xml version="1.0" encoding="utf-8"?>
<ds:datastoreItem xmlns:ds="http://schemas.openxmlformats.org/officeDocument/2006/customXml" ds:itemID="{5EC9684B-CD23-45FC-A3C4-3C95DB15727D}">
  <ds:schemaRefs/>
</ds:datastoreItem>
</file>

<file path=customXml/itemProps12.xml><?xml version="1.0" encoding="utf-8"?>
<ds:datastoreItem xmlns:ds="http://schemas.openxmlformats.org/officeDocument/2006/customXml" ds:itemID="{37320677-6385-4FC4-90E9-0F81CA6B6286}">
  <ds:schemaRefs/>
</ds:datastoreItem>
</file>

<file path=customXml/itemProps13.xml><?xml version="1.0" encoding="utf-8"?>
<ds:datastoreItem xmlns:ds="http://schemas.openxmlformats.org/officeDocument/2006/customXml" ds:itemID="{68C7A665-876D-4283-876F-EA5D8394BC4B}">
  <ds:schemaRefs/>
</ds:datastoreItem>
</file>

<file path=customXml/itemProps14.xml><?xml version="1.0" encoding="utf-8"?>
<ds:datastoreItem xmlns:ds="http://schemas.openxmlformats.org/officeDocument/2006/customXml" ds:itemID="{86DDA796-426A-4DF1-875C-D2A2FD5ED054}">
  <ds:schemaRefs/>
</ds:datastoreItem>
</file>

<file path=customXml/itemProps15.xml><?xml version="1.0" encoding="utf-8"?>
<ds:datastoreItem xmlns:ds="http://schemas.openxmlformats.org/officeDocument/2006/customXml" ds:itemID="{C117C451-BBB1-461D-AFBF-F936642EB49F}">
  <ds:schemaRefs/>
</ds:datastoreItem>
</file>

<file path=customXml/itemProps16.xml><?xml version="1.0" encoding="utf-8"?>
<ds:datastoreItem xmlns:ds="http://schemas.openxmlformats.org/officeDocument/2006/customXml" ds:itemID="{FE9416EC-F53D-472D-8C07-5E138862A8CA}">
  <ds:schemaRefs/>
</ds:datastoreItem>
</file>

<file path=customXml/itemProps17.xml><?xml version="1.0" encoding="utf-8"?>
<ds:datastoreItem xmlns:ds="http://schemas.openxmlformats.org/officeDocument/2006/customXml" ds:itemID="{4C596E05-7AD3-4818-B798-12C69F07DAF3}">
  <ds:schemaRefs/>
</ds:datastoreItem>
</file>

<file path=customXml/itemProps18.xml><?xml version="1.0" encoding="utf-8"?>
<ds:datastoreItem xmlns:ds="http://schemas.openxmlformats.org/officeDocument/2006/customXml" ds:itemID="{25B9228B-D247-4B5C-84FA-8C617E5D5AC3}">
  <ds:schemaRefs/>
</ds:datastoreItem>
</file>

<file path=customXml/itemProps19.xml><?xml version="1.0" encoding="utf-8"?>
<ds:datastoreItem xmlns:ds="http://schemas.openxmlformats.org/officeDocument/2006/customXml" ds:itemID="{50105435-8547-4888-B477-81D94A5DEA95}">
  <ds:schemaRefs/>
</ds:datastoreItem>
</file>

<file path=customXml/itemProps2.xml><?xml version="1.0" encoding="utf-8"?>
<ds:datastoreItem xmlns:ds="http://schemas.openxmlformats.org/officeDocument/2006/customXml" ds:itemID="{F6064B41-1683-48EA-84BF-345BC32F239C}">
  <ds:schemaRefs/>
</ds:datastoreItem>
</file>

<file path=customXml/itemProps3.xml><?xml version="1.0" encoding="utf-8"?>
<ds:datastoreItem xmlns:ds="http://schemas.openxmlformats.org/officeDocument/2006/customXml" ds:itemID="{02CF44EC-8CA7-4E15-8A25-41A714E4FFBE}">
  <ds:schemaRefs/>
</ds:datastoreItem>
</file>

<file path=customXml/itemProps4.xml><?xml version="1.0" encoding="utf-8"?>
<ds:datastoreItem xmlns:ds="http://schemas.openxmlformats.org/officeDocument/2006/customXml" ds:itemID="{6E773A6B-5B93-49EE-AD6A-AD406541C2E3}">
  <ds:schemaRefs/>
</ds:datastoreItem>
</file>

<file path=customXml/itemProps5.xml><?xml version="1.0" encoding="utf-8"?>
<ds:datastoreItem xmlns:ds="http://schemas.openxmlformats.org/officeDocument/2006/customXml" ds:itemID="{08120452-CE57-4AF5-A787-4A0077EA8CED}">
  <ds:schemaRefs>
    <ds:schemaRef ds:uri="http://schemas.microsoft.com/DataMashup"/>
  </ds:schemaRefs>
</ds:datastoreItem>
</file>

<file path=customXml/itemProps6.xml><?xml version="1.0" encoding="utf-8"?>
<ds:datastoreItem xmlns:ds="http://schemas.openxmlformats.org/officeDocument/2006/customXml" ds:itemID="{B021F978-BEE2-4F73-A671-E5BB6975FC5A}">
  <ds:schemaRefs/>
</ds:datastoreItem>
</file>

<file path=customXml/itemProps7.xml><?xml version="1.0" encoding="utf-8"?>
<ds:datastoreItem xmlns:ds="http://schemas.openxmlformats.org/officeDocument/2006/customXml" ds:itemID="{DDE8194D-A3E6-4F33-8130-159636F36F27}">
  <ds:schemaRefs/>
</ds:datastoreItem>
</file>

<file path=customXml/itemProps8.xml><?xml version="1.0" encoding="utf-8"?>
<ds:datastoreItem xmlns:ds="http://schemas.openxmlformats.org/officeDocument/2006/customXml" ds:itemID="{C3F88DF2-8AC9-47DB-BF90-81B32F6AE1ED}">
  <ds:schemaRefs/>
</ds:datastoreItem>
</file>

<file path=customXml/itemProps9.xml><?xml version="1.0" encoding="utf-8"?>
<ds:datastoreItem xmlns:ds="http://schemas.openxmlformats.org/officeDocument/2006/customXml" ds:itemID="{27480C8B-C7B5-46D4-8D01-CF47752D251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Dashboard </vt:lpstr>
      <vt:lpstr>KPIS</vt:lpstr>
      <vt:lpstr>Year Wise Loan Amt Details</vt:lpstr>
      <vt:lpstr>Grade and sub grade wise revol_</vt:lpstr>
      <vt:lpstr>Total Payment for Verified Stat</vt:lpstr>
      <vt:lpstr>State wise and month wise loan </vt:lpstr>
      <vt:lpstr>Home ownership Vs last payment </vt:lpstr>
      <vt:lpstr>Total Funded amount By Year.</vt:lpstr>
      <vt:lpstr>Total Funded amount By grade</vt:lpstr>
      <vt:lpstr>Loan Status Wise Total Payment</vt:lpstr>
      <vt:lpstr>Total Loant Amount By Homeowner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2023-12-26T07:33:19Z</dcterms:created>
  <dcterms:modified xsi:type="dcterms:W3CDTF">2023-12-30T04:25:12Z</dcterms:modified>
</cp:coreProperties>
</file>